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456" windowHeight="10044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'Лист1'!$A$1:$G$85</definedName>
  </definedNames>
  <calcPr fullCalcOnLoad="1"/>
</workbook>
</file>

<file path=xl/sharedStrings.xml><?xml version="1.0" encoding="utf-8"?>
<sst xmlns="http://schemas.openxmlformats.org/spreadsheetml/2006/main" count="86" uniqueCount="77">
  <si>
    <t>тис. грн.</t>
  </si>
  <si>
    <t>Доходи</t>
  </si>
  <si>
    <t>+/-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</si>
  <si>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</si>
  <si>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</si>
  <si>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  </t>
  </si>
  <si>
    <t>Податок на прибуток підприємств  </t>
  </si>
  <si>
    <t>Збори та плата за спеціальне використання природних ресурсів </t>
  </si>
  <si>
    <t>Збір за спеціальне використання лісових ресурсів </t>
  </si>
  <si>
    <t>Плата за землю  </t>
  </si>
  <si>
    <t>Окремі податки і збори, що зараховуються до місцевих бюджетів </t>
  </si>
  <si>
    <t>Комунальний податок  </t>
  </si>
  <si>
    <t>Місцеві податки і збори </t>
  </si>
  <si>
    <t>Збір за місця для паркування транспортних засобів </t>
  </si>
  <si>
    <t>Туристичний збір </t>
  </si>
  <si>
    <t>Збір за провадження деяких видів підприємницької діяльності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</si>
  <si>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</si>
  <si>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</si>
  <si>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</si>
  <si>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надходження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</si>
  <si>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</si>
  <si>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</si>
  <si>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</si>
  <si>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Реєстраційний збір за проведення державної реєстрації юридичних осіб та фізичних осіб - підприємців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</si>
  <si>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</si>
  <si>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</si>
  <si>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Інші неподаткові надходження 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</si>
  <si>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</si>
  <si>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Доходи від операцій з капіталом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</si>
  <si>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</si>
  <si>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</si>
  <si>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Дотації 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</si>
  <si>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</si>
  <si>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</si>
  <si>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</si>
  <si>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</si>
  <si>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</si>
  <si>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Інші субвенції </t>
  </si>
  <si>
    <t>Код</t>
  </si>
  <si>
    <t>Бюджетні призначення</t>
  </si>
  <si>
    <t>Уточнені бюджетні прижзначення</t>
  </si>
  <si>
    <t>Фактичне виконання</t>
  </si>
  <si>
    <t>Загальний фонд</t>
  </si>
  <si>
    <t>Разом власних доходів</t>
  </si>
  <si>
    <t>Всього доходів загального фонду</t>
  </si>
  <si>
    <t>Податки на власність  </t>
  </si>
  <si>
    <t>Податок з власників транспортних засобів та інших самохідних машин і механізмів  </t>
  </si>
  <si>
    <t>Збір за першу реєстрацію транспортного засобу </t>
  </si>
  <si>
    <t>Єдиний податок  </t>
  </si>
  <si>
    <t>Інші податки та збори </t>
  </si>
  <si>
    <t>Екологічний податок </t>
  </si>
  <si>
    <t>Збір за забруднення навколишнього природного середовища  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</si>
  <si>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</si>
  <si>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</si>
  <si>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</si>
  <si>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Кошти від відчуження майна, що належить Автономній Республіці Крим та майна, що перебуває в комунальній власності 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</si>
  <si>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</si>
  <si>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</si>
  <si>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</si>
  <si>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Спеціальний фонд</t>
  </si>
  <si>
    <t>Всього доходів спеціального фонду</t>
  </si>
  <si>
    <t>Всього доходів спеціального фонду (без трансфертів)</t>
  </si>
  <si>
    <t>Виконання бюджету міста Прилуки за 2013 рік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</si>
  <si>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  </t>
  </si>
  <si>
    <t>ЗАТВЕРДЖЕНО</t>
  </si>
  <si>
    <t>Додаток 1</t>
  </si>
  <si>
    <t>до рішення міської ради</t>
  </si>
  <si>
    <t>% виконання</t>
  </si>
  <si>
    <t>Разом доходів бюджету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</si>
  <si>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</si>
  <si>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 xml:space="preserve">Субвенція з державного бюджету 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 компенсацію за пільговий проїзд окремих категорій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</si>
  <si>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</si>
  <si>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</si>
  <si>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або погоджувалися органами державної влади чи органами місцевого самоврядування </t>
  </si>
  <si>
    <t>Надходження коштів пайової участі у розвитку інфраструктури населеного пункту</t>
  </si>
  <si>
    <t>(1 засідання 61 сесії 6 скликання)</t>
  </si>
  <si>
    <t>28.02.2014 року №4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</si>
</sst>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173" fontId="38" fillId="33" borderId="10" xfId="0" applyNumberFormat="1" applyFont="1" applyFill="1" applyBorder="1" applyAlignment="1">
      <alignment horizontal="center" vertical="center"/>
    </xf>
    <xf numFmtId="0" fontId="39" fillId="33" borderId="0" xfId="0" applyFont="1" applyFill="1" applyAlignment="1">
      <alignment/>
    </xf>
    <xf numFmtId="172" fontId="38" fillId="33" borderId="10" xfId="0" applyNumberFormat="1" applyFont="1" applyFill="1" applyBorder="1" applyAlignment="1">
      <alignment horizontal="left" vertical="center"/>
    </xf>
    <xf numFmtId="173" fontId="2" fillId="33" borderId="0" xfId="0" applyNumberFormat="1" applyFont="1" applyFill="1" applyAlignment="1">
      <alignment horizontal="left"/>
    </xf>
    <xf numFmtId="173" fontId="2" fillId="33" borderId="0" xfId="0" applyNumberFormat="1" applyFont="1" applyFill="1" applyBorder="1" applyAlignment="1" applyProtection="1">
      <alignment horizontal="left" vertical="top"/>
      <protection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left" vertical="center"/>
    </xf>
    <xf numFmtId="0" fontId="38" fillId="33" borderId="10" xfId="0" applyFont="1" applyFill="1" applyBorder="1" applyAlignment="1">
      <alignment horizontal="left" vertical="center" wrapText="1"/>
    </xf>
    <xf numFmtId="0" fontId="39" fillId="33" borderId="0" xfId="0" applyFont="1" applyFill="1" applyAlignment="1">
      <alignment horizontal="left"/>
    </xf>
    <xf numFmtId="0" fontId="39" fillId="33" borderId="10" xfId="0" applyFont="1" applyFill="1" applyBorder="1" applyAlignment="1">
      <alignment horizontal="left" vertical="center"/>
    </xf>
    <xf numFmtId="0" fontId="39" fillId="33" borderId="10" xfId="0" applyFont="1" applyFill="1" applyBorder="1" applyAlignment="1">
      <alignment horizontal="left" vertical="center" wrapText="1"/>
    </xf>
    <xf numFmtId="173" fontId="39" fillId="33" borderId="10" xfId="0" applyNumberFormat="1" applyFont="1" applyFill="1" applyBorder="1" applyAlignment="1">
      <alignment horizontal="center" vertical="center"/>
    </xf>
    <xf numFmtId="172" fontId="38" fillId="33" borderId="0" xfId="0" applyNumberFormat="1" applyFont="1" applyFill="1" applyBorder="1" applyAlignment="1">
      <alignment horizontal="left" vertical="center"/>
    </xf>
    <xf numFmtId="0" fontId="38" fillId="33" borderId="11" xfId="0" applyFont="1" applyFill="1" applyBorder="1" applyAlignment="1">
      <alignment horizontal="left" vertical="center"/>
    </xf>
    <xf numFmtId="0" fontId="38" fillId="33" borderId="11" xfId="0" applyFont="1" applyFill="1" applyBorder="1" applyAlignment="1">
      <alignment horizontal="left" vertical="center" wrapText="1"/>
    </xf>
    <xf numFmtId="173" fontId="38" fillId="33" borderId="11" xfId="0" applyNumberFormat="1" applyFont="1" applyFill="1" applyBorder="1" applyAlignment="1">
      <alignment horizontal="center" vertical="center"/>
    </xf>
    <xf numFmtId="2" fontId="39" fillId="33" borderId="0" xfId="0" applyNumberFormat="1" applyFont="1" applyFill="1" applyAlignment="1">
      <alignment/>
    </xf>
    <xf numFmtId="0" fontId="40" fillId="33" borderId="10" xfId="0" applyFont="1" applyFill="1" applyBorder="1" applyAlignment="1">
      <alignment horizontal="left" vertical="center" wrapText="1"/>
    </xf>
    <xf numFmtId="0" fontId="38" fillId="33" borderId="0" xfId="0" applyFont="1" applyFill="1" applyAlignment="1">
      <alignment horizontal="center"/>
    </xf>
    <xf numFmtId="172" fontId="38" fillId="33" borderId="12" xfId="0" applyNumberFormat="1" applyFont="1" applyFill="1" applyBorder="1" applyAlignment="1">
      <alignment horizontal="center"/>
    </xf>
    <xf numFmtId="172" fontId="38" fillId="33" borderId="13" xfId="0" applyNumberFormat="1" applyFont="1" applyFill="1" applyBorder="1" applyAlignment="1">
      <alignment horizontal="center"/>
    </xf>
    <xf numFmtId="172" fontId="38" fillId="33" borderId="14" xfId="0" applyNumberFormat="1" applyFont="1" applyFill="1" applyBorder="1" applyAlignment="1">
      <alignment horizontal="center"/>
    </xf>
    <xf numFmtId="172" fontId="38" fillId="33" borderId="12" xfId="0" applyNumberFormat="1" applyFont="1" applyFill="1" applyBorder="1" applyAlignment="1">
      <alignment horizontal="center" vertical="center" wrapText="1"/>
    </xf>
    <xf numFmtId="172" fontId="38" fillId="33" borderId="14" xfId="0" applyNumberFormat="1" applyFont="1" applyFill="1" applyBorder="1" applyAlignment="1">
      <alignment horizontal="center" vertical="center" wrapText="1"/>
    </xf>
    <xf numFmtId="172" fontId="38" fillId="33" borderId="12" xfId="0" applyNumberFormat="1" applyFont="1" applyFill="1" applyBorder="1" applyAlignment="1">
      <alignment horizontal="left" vertical="center"/>
    </xf>
    <xf numFmtId="172" fontId="38" fillId="33" borderId="14" xfId="0" applyNumberFormat="1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view="pageBreakPreview" zoomScale="108" zoomScaleSheetLayoutView="108" workbookViewId="0" topLeftCell="A1">
      <selection activeCell="A7" sqref="A7:G8"/>
    </sheetView>
  </sheetViews>
  <sheetFormatPr defaultColWidth="9.140625" defaultRowHeight="15"/>
  <cols>
    <col min="1" max="1" width="15.140625" style="2" customWidth="1"/>
    <col min="2" max="2" width="52.7109375" style="2" customWidth="1"/>
    <col min="3" max="3" width="17.00390625" style="2" customWidth="1"/>
    <col min="4" max="4" width="20.57421875" style="2" customWidth="1"/>
    <col min="5" max="5" width="17.28125" style="2" customWidth="1"/>
    <col min="6" max="7" width="14.28125" style="2" customWidth="1"/>
    <col min="8" max="9" width="10.140625" style="2" bestFit="1" customWidth="1"/>
    <col min="10" max="16384" width="8.8515625" style="2" customWidth="1"/>
  </cols>
  <sheetData>
    <row r="1" ht="18">
      <c r="E1" s="4" t="s">
        <v>64</v>
      </c>
    </row>
    <row r="2" ht="18">
      <c r="E2" s="5" t="s">
        <v>65</v>
      </c>
    </row>
    <row r="3" ht="18">
      <c r="E3" s="5" t="s">
        <v>66</v>
      </c>
    </row>
    <row r="4" ht="18">
      <c r="E4" s="5" t="s">
        <v>75</v>
      </c>
    </row>
    <row r="5" ht="18">
      <c r="E5" s="5" t="s">
        <v>76</v>
      </c>
    </row>
    <row r="7" spans="1:10" ht="18">
      <c r="A7" s="22" t="s">
        <v>62</v>
      </c>
      <c r="B7" s="22"/>
      <c r="C7" s="22"/>
      <c r="D7" s="22"/>
      <c r="E7" s="22"/>
      <c r="F7" s="22"/>
      <c r="G7" s="22"/>
      <c r="H7" s="6"/>
      <c r="I7" s="6"/>
      <c r="J7" s="6"/>
    </row>
    <row r="8" spans="1:10" ht="18">
      <c r="A8" s="22"/>
      <c r="B8" s="22"/>
      <c r="C8" s="22"/>
      <c r="D8" s="22"/>
      <c r="E8" s="22"/>
      <c r="F8" s="22"/>
      <c r="G8" s="22"/>
      <c r="H8" s="7"/>
      <c r="I8" s="7"/>
      <c r="J8" s="7"/>
    </row>
    <row r="9" spans="1:10" ht="18">
      <c r="A9" s="6"/>
      <c r="B9" s="6"/>
      <c r="C9" s="6"/>
      <c r="D9" s="6"/>
      <c r="E9" s="6"/>
      <c r="F9" s="6"/>
      <c r="G9" s="6"/>
      <c r="H9" s="7"/>
      <c r="I9" s="7"/>
      <c r="J9" s="7"/>
    </row>
    <row r="10" ht="18">
      <c r="G10" s="2" t="s">
        <v>0</v>
      </c>
    </row>
    <row r="11" spans="1:7" ht="51.75">
      <c r="A11" s="8" t="s">
        <v>38</v>
      </c>
      <c r="B11" s="8" t="s">
        <v>1</v>
      </c>
      <c r="C11" s="9" t="s">
        <v>39</v>
      </c>
      <c r="D11" s="9" t="s">
        <v>40</v>
      </c>
      <c r="E11" s="9" t="s">
        <v>41</v>
      </c>
      <c r="F11" s="8" t="s">
        <v>2</v>
      </c>
      <c r="G11" s="9" t="s">
        <v>67</v>
      </c>
    </row>
    <row r="12" spans="1:7" ht="18">
      <c r="A12" s="23" t="s">
        <v>42</v>
      </c>
      <c r="B12" s="24"/>
      <c r="C12" s="24"/>
      <c r="D12" s="24"/>
      <c r="E12" s="24"/>
      <c r="F12" s="24"/>
      <c r="G12" s="25"/>
    </row>
    <row r="13" spans="1:7" ht="18">
      <c r="A13" s="10">
        <v>10000000</v>
      </c>
      <c r="B13" s="11" t="s">
        <v>3</v>
      </c>
      <c r="C13" s="1">
        <v>95299.6</v>
      </c>
      <c r="D13" s="1">
        <v>113292</v>
      </c>
      <c r="E13" s="1">
        <v>97766.43988</v>
      </c>
      <c r="F13" s="1">
        <f aca="true" t="shared" si="0" ref="F13:F53">E13-D13</f>
        <v>-15525.560119999995</v>
      </c>
      <c r="G13" s="1">
        <f aca="true" t="shared" si="1" ref="G13:G53">IF(D13=0,0,E13/D13*100)</f>
        <v>86.29597842742648</v>
      </c>
    </row>
    <row r="14" spans="1:13" ht="34.5">
      <c r="A14" s="10">
        <v>11000000</v>
      </c>
      <c r="B14" s="11" t="s">
        <v>4</v>
      </c>
      <c r="C14" s="1">
        <v>86304.1</v>
      </c>
      <c r="D14" s="1">
        <v>104296.5</v>
      </c>
      <c r="E14" s="1">
        <v>88968.5</v>
      </c>
      <c r="F14" s="1">
        <f t="shared" si="0"/>
        <v>-15328</v>
      </c>
      <c r="G14" s="1">
        <f t="shared" si="1"/>
        <v>85.30343779513214</v>
      </c>
      <c r="M14" s="12"/>
    </row>
    <row r="15" spans="1:7" ht="18">
      <c r="A15" s="13">
        <v>11010000</v>
      </c>
      <c r="B15" s="14" t="s">
        <v>5</v>
      </c>
      <c r="C15" s="15">
        <v>86069.1</v>
      </c>
      <c r="D15" s="15">
        <v>104061.5</v>
      </c>
      <c r="E15" s="15">
        <v>87664.2</v>
      </c>
      <c r="F15" s="15">
        <f t="shared" si="0"/>
        <v>-16397.300000000003</v>
      </c>
      <c r="G15" s="15">
        <f t="shared" si="1"/>
        <v>84.24268341317394</v>
      </c>
    </row>
    <row r="16" spans="1:7" ht="18">
      <c r="A16" s="10">
        <v>11020000</v>
      </c>
      <c r="B16" s="11" t="s">
        <v>6</v>
      </c>
      <c r="C16" s="1">
        <v>235</v>
      </c>
      <c r="D16" s="1">
        <v>235</v>
      </c>
      <c r="E16" s="1">
        <v>1304.3</v>
      </c>
      <c r="F16" s="1">
        <f t="shared" si="0"/>
        <v>1069.3</v>
      </c>
      <c r="G16" s="1">
        <f t="shared" si="1"/>
        <v>555.0212765957447</v>
      </c>
    </row>
    <row r="17" spans="1:7" ht="34.5">
      <c r="A17" s="10">
        <v>13000000</v>
      </c>
      <c r="B17" s="11" t="s">
        <v>7</v>
      </c>
      <c r="C17" s="1">
        <v>8410.8</v>
      </c>
      <c r="D17" s="1">
        <v>8410.8</v>
      </c>
      <c r="E17" s="1">
        <v>8277.3</v>
      </c>
      <c r="F17" s="1">
        <f t="shared" si="0"/>
        <v>-133.5</v>
      </c>
      <c r="G17" s="1">
        <f t="shared" si="1"/>
        <v>98.41275502924812</v>
      </c>
    </row>
    <row r="18" spans="1:7" ht="36">
      <c r="A18" s="13">
        <v>13010000</v>
      </c>
      <c r="B18" s="14" t="s">
        <v>8</v>
      </c>
      <c r="C18" s="15">
        <v>0</v>
      </c>
      <c r="D18" s="15">
        <v>0</v>
      </c>
      <c r="E18" s="15">
        <v>1.75</v>
      </c>
      <c r="F18" s="15">
        <f t="shared" si="0"/>
        <v>1.75</v>
      </c>
      <c r="G18" s="15">
        <f t="shared" si="1"/>
        <v>0</v>
      </c>
    </row>
    <row r="19" spans="1:7" ht="18">
      <c r="A19" s="13">
        <v>13050000</v>
      </c>
      <c r="B19" s="14" t="s">
        <v>9</v>
      </c>
      <c r="C19" s="15">
        <v>8410.8</v>
      </c>
      <c r="D19" s="15">
        <v>8410.8</v>
      </c>
      <c r="E19" s="15">
        <v>8275.52</v>
      </c>
      <c r="F19" s="15">
        <f t="shared" si="0"/>
        <v>-135.27999999999884</v>
      </c>
      <c r="G19" s="15">
        <f t="shared" si="1"/>
        <v>98.39159176297143</v>
      </c>
    </row>
    <row r="20" spans="1:7" ht="34.5">
      <c r="A20" s="10">
        <v>16000000</v>
      </c>
      <c r="B20" s="11" t="s">
        <v>10</v>
      </c>
      <c r="C20" s="1">
        <v>0</v>
      </c>
      <c r="D20" s="1">
        <v>0</v>
      </c>
      <c r="E20" s="1">
        <v>0.01</v>
      </c>
      <c r="F20" s="1">
        <f t="shared" si="0"/>
        <v>0.01</v>
      </c>
      <c r="G20" s="1">
        <f t="shared" si="1"/>
        <v>0</v>
      </c>
    </row>
    <row r="21" spans="1:7" ht="18">
      <c r="A21" s="13">
        <v>16010200</v>
      </c>
      <c r="B21" s="14" t="s">
        <v>11</v>
      </c>
      <c r="C21" s="15">
        <v>0</v>
      </c>
      <c r="D21" s="15">
        <v>0</v>
      </c>
      <c r="E21" s="15">
        <v>0.01</v>
      </c>
      <c r="F21" s="15">
        <f t="shared" si="0"/>
        <v>0.01</v>
      </c>
      <c r="G21" s="15">
        <f t="shared" si="1"/>
        <v>0</v>
      </c>
    </row>
    <row r="22" spans="1:7" ht="18">
      <c r="A22" s="10">
        <v>18000000</v>
      </c>
      <c r="B22" s="11" t="s">
        <v>12</v>
      </c>
      <c r="C22" s="1">
        <v>584.7</v>
      </c>
      <c r="D22" s="1">
        <v>584.7</v>
      </c>
      <c r="E22" s="1">
        <v>520.7</v>
      </c>
      <c r="F22" s="1">
        <f t="shared" si="0"/>
        <v>-64</v>
      </c>
      <c r="G22" s="1">
        <f t="shared" si="1"/>
        <v>89.05421583718146</v>
      </c>
    </row>
    <row r="23" spans="1:7" ht="36">
      <c r="A23" s="13">
        <v>18020000</v>
      </c>
      <c r="B23" s="14" t="s">
        <v>13</v>
      </c>
      <c r="C23" s="15">
        <v>0</v>
      </c>
      <c r="D23" s="15">
        <v>0</v>
      </c>
      <c r="E23" s="15">
        <v>0</v>
      </c>
      <c r="F23" s="15">
        <f t="shared" si="0"/>
        <v>0</v>
      </c>
      <c r="G23" s="15">
        <f t="shared" si="1"/>
        <v>0</v>
      </c>
    </row>
    <row r="24" spans="1:7" ht="18">
      <c r="A24" s="13">
        <v>18030000</v>
      </c>
      <c r="B24" s="14" t="s">
        <v>14</v>
      </c>
      <c r="C24" s="15">
        <v>9.7</v>
      </c>
      <c r="D24" s="15">
        <v>9.7</v>
      </c>
      <c r="E24" s="15">
        <v>12</v>
      </c>
      <c r="F24" s="15">
        <f t="shared" si="0"/>
        <v>2.3000000000000007</v>
      </c>
      <c r="G24" s="15">
        <f t="shared" si="1"/>
        <v>123.71134020618557</v>
      </c>
    </row>
    <row r="25" spans="1:7" ht="36">
      <c r="A25" s="13">
        <v>18040000</v>
      </c>
      <c r="B25" s="14" t="s">
        <v>15</v>
      </c>
      <c r="C25" s="15">
        <v>575</v>
      </c>
      <c r="D25" s="15">
        <v>575</v>
      </c>
      <c r="E25" s="15">
        <v>508.7</v>
      </c>
      <c r="F25" s="15">
        <f t="shared" si="0"/>
        <v>-66.30000000000001</v>
      </c>
      <c r="G25" s="15">
        <f t="shared" si="1"/>
        <v>88.4695652173913</v>
      </c>
    </row>
    <row r="26" spans="1:7" ht="18">
      <c r="A26" s="10">
        <v>20000000</v>
      </c>
      <c r="B26" s="11" t="s">
        <v>16</v>
      </c>
      <c r="C26" s="1">
        <v>656.3</v>
      </c>
      <c r="D26" s="1">
        <v>656.3</v>
      </c>
      <c r="E26" s="15">
        <v>1000.4</v>
      </c>
      <c r="F26" s="1">
        <f t="shared" si="0"/>
        <v>344.1</v>
      </c>
      <c r="G26" s="1">
        <f t="shared" si="1"/>
        <v>152.43029102544568</v>
      </c>
    </row>
    <row r="27" spans="1:7" ht="34.5">
      <c r="A27" s="10">
        <v>21000000</v>
      </c>
      <c r="B27" s="11" t="s">
        <v>17</v>
      </c>
      <c r="C27" s="1">
        <v>87</v>
      </c>
      <c r="D27" s="1">
        <v>87</v>
      </c>
      <c r="E27" s="15">
        <v>202.8</v>
      </c>
      <c r="F27" s="1">
        <f t="shared" si="0"/>
        <v>115.80000000000001</v>
      </c>
      <c r="G27" s="1">
        <f t="shared" si="1"/>
        <v>233.1034482758621</v>
      </c>
    </row>
    <row r="28" spans="1:7" ht="18">
      <c r="A28" s="13">
        <v>21080500</v>
      </c>
      <c r="B28" s="14" t="s">
        <v>19</v>
      </c>
      <c r="C28" s="15">
        <v>0</v>
      </c>
      <c r="D28" s="15">
        <v>0</v>
      </c>
      <c r="E28" s="15">
        <v>138.11</v>
      </c>
      <c r="F28" s="15">
        <f t="shared" si="0"/>
        <v>138.11</v>
      </c>
      <c r="G28" s="15">
        <f t="shared" si="1"/>
        <v>0</v>
      </c>
    </row>
    <row r="29" spans="1:7" ht="108">
      <c r="A29" s="13">
        <v>21080900</v>
      </c>
      <c r="B29" s="14" t="s">
        <v>20</v>
      </c>
      <c r="C29" s="15">
        <v>2</v>
      </c>
      <c r="D29" s="15">
        <v>2</v>
      </c>
      <c r="E29" s="15">
        <v>0</v>
      </c>
      <c r="F29" s="15">
        <f t="shared" si="0"/>
        <v>-2</v>
      </c>
      <c r="G29" s="15">
        <f t="shared" si="1"/>
        <v>0</v>
      </c>
    </row>
    <row r="30" spans="1:7" ht="18">
      <c r="A30" s="13">
        <v>21081100</v>
      </c>
      <c r="B30" s="14" t="s">
        <v>21</v>
      </c>
      <c r="C30" s="15">
        <v>85</v>
      </c>
      <c r="D30" s="15">
        <v>85</v>
      </c>
      <c r="E30" s="15">
        <v>64.65</v>
      </c>
      <c r="F30" s="15">
        <f t="shared" si="0"/>
        <v>-20.349999999999994</v>
      </c>
      <c r="G30" s="15">
        <f t="shared" si="1"/>
        <v>76.05882352941177</v>
      </c>
    </row>
    <row r="31" spans="1:7" ht="51.75">
      <c r="A31" s="10">
        <v>22000000</v>
      </c>
      <c r="B31" s="11" t="s">
        <v>22</v>
      </c>
      <c r="C31" s="1">
        <v>444.3</v>
      </c>
      <c r="D31" s="1">
        <v>444.3</v>
      </c>
      <c r="E31" s="1">
        <v>553.55</v>
      </c>
      <c r="F31" s="1">
        <f t="shared" si="0"/>
        <v>109.24999999999994</v>
      </c>
      <c r="G31" s="1">
        <f t="shared" si="1"/>
        <v>124.58924150348862</v>
      </c>
    </row>
    <row r="32" spans="1:7" ht="54">
      <c r="A32" s="13">
        <v>22010300</v>
      </c>
      <c r="B32" s="14" t="s">
        <v>23</v>
      </c>
      <c r="C32" s="15">
        <v>25.5</v>
      </c>
      <c r="D32" s="15">
        <v>25.5</v>
      </c>
      <c r="E32" s="15">
        <v>12.84</v>
      </c>
      <c r="F32" s="15">
        <f t="shared" si="0"/>
        <v>-12.66</v>
      </c>
      <c r="G32" s="15">
        <f t="shared" si="1"/>
        <v>50.35294117647059</v>
      </c>
    </row>
    <row r="33" spans="1:7" ht="72">
      <c r="A33" s="13">
        <v>22080400</v>
      </c>
      <c r="B33" s="14" t="s">
        <v>24</v>
      </c>
      <c r="C33" s="15">
        <v>223.8</v>
      </c>
      <c r="D33" s="15">
        <v>223.8</v>
      </c>
      <c r="E33" s="15">
        <v>407.28</v>
      </c>
      <c r="F33" s="15">
        <f t="shared" si="0"/>
        <v>183.47999999999996</v>
      </c>
      <c r="G33" s="15">
        <f t="shared" si="1"/>
        <v>181.98391420911526</v>
      </c>
    </row>
    <row r="34" spans="1:7" ht="18">
      <c r="A34" s="13">
        <v>22090000</v>
      </c>
      <c r="B34" s="14" t="s">
        <v>25</v>
      </c>
      <c r="C34" s="15">
        <v>195</v>
      </c>
      <c r="D34" s="15">
        <v>195</v>
      </c>
      <c r="E34" s="15">
        <v>133.43</v>
      </c>
      <c r="F34" s="15">
        <f t="shared" si="0"/>
        <v>-61.56999999999999</v>
      </c>
      <c r="G34" s="15">
        <f t="shared" si="1"/>
        <v>68.42564102564103</v>
      </c>
    </row>
    <row r="35" spans="1:7" ht="18">
      <c r="A35" s="10">
        <v>24000000</v>
      </c>
      <c r="B35" s="11" t="s">
        <v>26</v>
      </c>
      <c r="C35" s="1">
        <v>125</v>
      </c>
      <c r="D35" s="1">
        <v>125</v>
      </c>
      <c r="E35" s="1">
        <v>244.08</v>
      </c>
      <c r="F35" s="1">
        <f t="shared" si="0"/>
        <v>119.08000000000001</v>
      </c>
      <c r="G35" s="1">
        <f t="shared" si="1"/>
        <v>195.264</v>
      </c>
    </row>
    <row r="36" spans="1:7" ht="72">
      <c r="A36" s="13">
        <v>24030000</v>
      </c>
      <c r="B36" s="14" t="s">
        <v>27</v>
      </c>
      <c r="C36" s="15"/>
      <c r="D36" s="15">
        <v>0</v>
      </c>
      <c r="E36" s="15">
        <v>0.41</v>
      </c>
      <c r="F36" s="15">
        <f t="shared" si="0"/>
        <v>0.41</v>
      </c>
      <c r="G36" s="15">
        <f t="shared" si="1"/>
        <v>0</v>
      </c>
    </row>
    <row r="37" spans="1:7" ht="18">
      <c r="A37" s="13">
        <v>24060300</v>
      </c>
      <c r="B37" s="14" t="s">
        <v>18</v>
      </c>
      <c r="C37" s="15">
        <v>125</v>
      </c>
      <c r="D37" s="15">
        <v>125</v>
      </c>
      <c r="E37" s="15">
        <v>243.66</v>
      </c>
      <c r="F37" s="15">
        <f t="shared" si="0"/>
        <v>118.66</v>
      </c>
      <c r="G37" s="15">
        <f t="shared" si="1"/>
        <v>194.928</v>
      </c>
    </row>
    <row r="38" spans="1:7" ht="18">
      <c r="A38" s="10">
        <v>30000000</v>
      </c>
      <c r="B38" s="11" t="s">
        <v>28</v>
      </c>
      <c r="C38" s="1">
        <v>12</v>
      </c>
      <c r="D38" s="1">
        <v>12</v>
      </c>
      <c r="E38" s="1">
        <v>21.95</v>
      </c>
      <c r="F38" s="1">
        <f t="shared" si="0"/>
        <v>9.95</v>
      </c>
      <c r="G38" s="1">
        <f t="shared" si="1"/>
        <v>182.91666666666666</v>
      </c>
    </row>
    <row r="39" spans="1:7" ht="108">
      <c r="A39" s="13">
        <v>31010200</v>
      </c>
      <c r="B39" s="14" t="s">
        <v>29</v>
      </c>
      <c r="C39" s="15">
        <v>12</v>
      </c>
      <c r="D39" s="15">
        <v>12</v>
      </c>
      <c r="E39" s="15">
        <v>21.95</v>
      </c>
      <c r="F39" s="15">
        <f t="shared" si="0"/>
        <v>9.95</v>
      </c>
      <c r="G39" s="15">
        <f t="shared" si="1"/>
        <v>182.91666666666666</v>
      </c>
    </row>
    <row r="40" spans="1:7" s="16" customFormat="1" ht="17.25">
      <c r="A40" s="3" t="s">
        <v>43</v>
      </c>
      <c r="B40" s="3"/>
      <c r="C40" s="1">
        <f>C13+C26+C38</f>
        <v>95967.90000000001</v>
      </c>
      <c r="D40" s="1">
        <f>D13+D26+D38</f>
        <v>113960.3</v>
      </c>
      <c r="E40" s="1">
        <f>E13+E26+E38</f>
        <v>98788.78988</v>
      </c>
      <c r="F40" s="1">
        <f>E40-D40</f>
        <v>-15171.510120000006</v>
      </c>
      <c r="G40" s="1">
        <f>IF(D40=0,0,E40/D40*100)</f>
        <v>86.68702160313723</v>
      </c>
    </row>
    <row r="41" spans="1:7" ht="18">
      <c r="A41" s="17">
        <v>40000000</v>
      </c>
      <c r="B41" s="18" t="s">
        <v>30</v>
      </c>
      <c r="C41" s="19">
        <f>C42+C45</f>
        <v>78256.6</v>
      </c>
      <c r="D41" s="19">
        <f>D42+D45</f>
        <v>109386.06</v>
      </c>
      <c r="E41" s="19">
        <f>E42+E45</f>
        <v>108705.54999999999</v>
      </c>
      <c r="F41" s="19">
        <f t="shared" si="0"/>
        <v>-680.5100000000093</v>
      </c>
      <c r="G41" s="19">
        <f t="shared" si="1"/>
        <v>99.3778823371095</v>
      </c>
    </row>
    <row r="42" spans="1:7" ht="18">
      <c r="A42" s="10">
        <v>41020000</v>
      </c>
      <c r="B42" s="11" t="s">
        <v>31</v>
      </c>
      <c r="C42" s="1">
        <f>C43+C44</f>
        <v>18424.4</v>
      </c>
      <c r="D42" s="1">
        <f>D43+D44</f>
        <v>51892.6</v>
      </c>
      <c r="E42" s="1">
        <f>E43+E44</f>
        <v>51892.6</v>
      </c>
      <c r="F42" s="1">
        <f t="shared" si="0"/>
        <v>0</v>
      </c>
      <c r="G42" s="1">
        <f t="shared" si="1"/>
        <v>100</v>
      </c>
    </row>
    <row r="43" spans="1:7" ht="36">
      <c r="A43" s="13">
        <v>41020100</v>
      </c>
      <c r="B43" s="14" t="s">
        <v>32</v>
      </c>
      <c r="C43" s="15">
        <v>18424.4</v>
      </c>
      <c r="D43" s="15">
        <v>18424.4</v>
      </c>
      <c r="E43" s="15">
        <v>18424.4</v>
      </c>
      <c r="F43" s="15">
        <f t="shared" si="0"/>
        <v>0</v>
      </c>
      <c r="G43" s="15">
        <f t="shared" si="1"/>
        <v>100</v>
      </c>
    </row>
    <row r="44" spans="1:7" ht="54">
      <c r="A44" s="13">
        <v>41020600</v>
      </c>
      <c r="B44" s="14" t="s">
        <v>33</v>
      </c>
      <c r="C44" s="15">
        <v>0</v>
      </c>
      <c r="D44" s="15">
        <v>33468.2</v>
      </c>
      <c r="E44" s="15">
        <v>33468.2</v>
      </c>
      <c r="F44" s="15">
        <f t="shared" si="0"/>
        <v>0</v>
      </c>
      <c r="G44" s="15">
        <f t="shared" si="1"/>
        <v>100</v>
      </c>
    </row>
    <row r="45" spans="1:7" ht="18">
      <c r="A45" s="10">
        <v>41030000</v>
      </c>
      <c r="B45" s="11" t="s">
        <v>34</v>
      </c>
      <c r="C45" s="1">
        <f>SUM(C46:C51)</f>
        <v>59832.200000000004</v>
      </c>
      <c r="D45" s="1">
        <f>SUM(D46:D52)</f>
        <v>57493.46000000001</v>
      </c>
      <c r="E45" s="1">
        <f>SUM(E46:E51)</f>
        <v>56812.95</v>
      </c>
      <c r="F45" s="1">
        <f t="shared" si="0"/>
        <v>-680.5100000000093</v>
      </c>
      <c r="G45" s="1">
        <f t="shared" si="1"/>
        <v>98.81636972274758</v>
      </c>
    </row>
    <row r="46" spans="1:7" ht="90">
      <c r="A46" s="13">
        <v>41030600</v>
      </c>
      <c r="B46" s="14" t="s">
        <v>35</v>
      </c>
      <c r="C46" s="15">
        <v>40951.5</v>
      </c>
      <c r="D46" s="15">
        <v>40402.9</v>
      </c>
      <c r="E46" s="15">
        <v>40401.89</v>
      </c>
      <c r="F46" s="15">
        <f t="shared" si="0"/>
        <v>-1.0100000000020373</v>
      </c>
      <c r="G46" s="15">
        <f t="shared" si="1"/>
        <v>99.99750017944255</v>
      </c>
    </row>
    <row r="47" spans="1:7" ht="144">
      <c r="A47" s="13">
        <v>41030800</v>
      </c>
      <c r="B47" s="14" t="s">
        <v>69</v>
      </c>
      <c r="C47" s="15">
        <v>13896.5</v>
      </c>
      <c r="D47" s="15">
        <v>11869.45</v>
      </c>
      <c r="E47" s="15">
        <v>11807.52</v>
      </c>
      <c r="F47" s="15">
        <f t="shared" si="0"/>
        <v>-61.93000000000029</v>
      </c>
      <c r="G47" s="15">
        <f t="shared" si="1"/>
        <v>99.47824035654558</v>
      </c>
    </row>
    <row r="48" spans="1:7" ht="324">
      <c r="A48" s="13">
        <v>41030900</v>
      </c>
      <c r="B48" s="14" t="s">
        <v>70</v>
      </c>
      <c r="C48" s="15">
        <v>2600</v>
      </c>
      <c r="D48" s="15">
        <v>2600</v>
      </c>
      <c r="E48" s="15">
        <v>2383</v>
      </c>
      <c r="F48" s="15">
        <f t="shared" si="0"/>
        <v>-217</v>
      </c>
      <c r="G48" s="15">
        <f t="shared" si="1"/>
        <v>91.65384615384615</v>
      </c>
    </row>
    <row r="49" spans="1:7" ht="90">
      <c r="A49" s="13">
        <v>41031000</v>
      </c>
      <c r="B49" s="14" t="s">
        <v>36</v>
      </c>
      <c r="C49" s="15">
        <v>64.3</v>
      </c>
      <c r="D49" s="15">
        <v>49.6</v>
      </c>
      <c r="E49" s="15">
        <v>49.06</v>
      </c>
      <c r="F49" s="15">
        <f t="shared" si="0"/>
        <v>-0.5399999999999991</v>
      </c>
      <c r="G49" s="15">
        <f t="shared" si="1"/>
        <v>98.91129032258064</v>
      </c>
    </row>
    <row r="50" spans="1:7" ht="18">
      <c r="A50" s="13">
        <v>41035000</v>
      </c>
      <c r="B50" s="14" t="s">
        <v>37</v>
      </c>
      <c r="C50" s="15">
        <v>1551.3</v>
      </c>
      <c r="D50" s="15">
        <v>1600.91</v>
      </c>
      <c r="E50" s="15">
        <v>1552.46</v>
      </c>
      <c r="F50" s="15">
        <f t="shared" si="0"/>
        <v>-48.450000000000045</v>
      </c>
      <c r="G50" s="15">
        <f t="shared" si="1"/>
        <v>96.97359626712307</v>
      </c>
    </row>
    <row r="51" spans="1:7" ht="162">
      <c r="A51" s="13">
        <v>41035800</v>
      </c>
      <c r="B51" s="14" t="s">
        <v>71</v>
      </c>
      <c r="C51" s="15">
        <v>768.6</v>
      </c>
      <c r="D51" s="15">
        <v>688.6</v>
      </c>
      <c r="E51" s="15">
        <v>619.02</v>
      </c>
      <c r="F51" s="15">
        <f t="shared" si="0"/>
        <v>-69.58000000000004</v>
      </c>
      <c r="G51" s="15">
        <f t="shared" si="1"/>
        <v>89.89544002323554</v>
      </c>
    </row>
    <row r="52" spans="1:7" ht="74.25" customHeight="1">
      <c r="A52" s="13">
        <v>41036300</v>
      </c>
      <c r="B52" s="14" t="s">
        <v>63</v>
      </c>
      <c r="C52" s="15">
        <v>0</v>
      </c>
      <c r="D52" s="15">
        <v>282</v>
      </c>
      <c r="E52" s="15">
        <v>0</v>
      </c>
      <c r="F52" s="15">
        <f t="shared" si="0"/>
        <v>-282</v>
      </c>
      <c r="G52" s="15">
        <f t="shared" si="1"/>
        <v>0</v>
      </c>
    </row>
    <row r="53" spans="1:7" ht="18">
      <c r="A53" s="3" t="s">
        <v>44</v>
      </c>
      <c r="B53" s="3"/>
      <c r="C53" s="1">
        <f>C40+C41</f>
        <v>174224.5</v>
      </c>
      <c r="D53" s="1">
        <f>D40+D41</f>
        <v>223346.36</v>
      </c>
      <c r="E53" s="1">
        <f>E40+E41</f>
        <v>207494.33987999998</v>
      </c>
      <c r="F53" s="1">
        <f t="shared" si="0"/>
        <v>-15852.020120000001</v>
      </c>
      <c r="G53" s="1">
        <f t="shared" si="1"/>
        <v>92.90249452912508</v>
      </c>
    </row>
    <row r="54" spans="1:7" ht="18">
      <c r="A54" s="23" t="s">
        <v>59</v>
      </c>
      <c r="B54" s="24"/>
      <c r="C54" s="24"/>
      <c r="D54" s="24"/>
      <c r="E54" s="24"/>
      <c r="F54" s="24"/>
      <c r="G54" s="25"/>
    </row>
    <row r="55" spans="1:7" ht="18">
      <c r="A55" s="10">
        <v>10000000</v>
      </c>
      <c r="B55" s="11" t="s">
        <v>3</v>
      </c>
      <c r="C55" s="1">
        <f>C56+C59+C62</f>
        <v>7418.6</v>
      </c>
      <c r="D55" s="1">
        <v>8288</v>
      </c>
      <c r="E55" s="1">
        <v>8747.72</v>
      </c>
      <c r="F55" s="1">
        <f aca="true" t="shared" si="2" ref="F55:F83">E55-D55</f>
        <v>459.71999999999935</v>
      </c>
      <c r="G55" s="1">
        <f aca="true" t="shared" si="3" ref="G55:G83">IF(D55=0,0,E55/D55*100)</f>
        <v>105.54681467181466</v>
      </c>
    </row>
    <row r="56" spans="1:7" ht="18">
      <c r="A56" s="10">
        <v>12000000</v>
      </c>
      <c r="B56" s="11" t="s">
        <v>45</v>
      </c>
      <c r="C56" s="1">
        <v>200</v>
      </c>
      <c r="D56" s="1">
        <v>224.4</v>
      </c>
      <c r="E56" s="1">
        <v>268.59</v>
      </c>
      <c r="F56" s="1">
        <f t="shared" si="2"/>
        <v>44.18999999999997</v>
      </c>
      <c r="G56" s="1">
        <f t="shared" si="3"/>
        <v>119.69251336898394</v>
      </c>
    </row>
    <row r="57" spans="1:7" ht="36">
      <c r="A57" s="13">
        <v>12020000</v>
      </c>
      <c r="B57" s="14" t="s">
        <v>46</v>
      </c>
      <c r="C57" s="15">
        <v>0</v>
      </c>
      <c r="D57" s="15">
        <v>0</v>
      </c>
      <c r="E57" s="15">
        <v>0.59</v>
      </c>
      <c r="F57" s="15">
        <f t="shared" si="2"/>
        <v>0.59</v>
      </c>
      <c r="G57" s="15">
        <f t="shared" si="3"/>
        <v>0</v>
      </c>
    </row>
    <row r="58" spans="1:7" ht="29.25" customHeight="1">
      <c r="A58" s="13">
        <v>12030000</v>
      </c>
      <c r="B58" s="21" t="s">
        <v>47</v>
      </c>
      <c r="C58" s="15">
        <v>200</v>
      </c>
      <c r="D58" s="15">
        <v>224.4</v>
      </c>
      <c r="E58" s="15">
        <v>268</v>
      </c>
      <c r="F58" s="15">
        <f t="shared" si="2"/>
        <v>43.599999999999994</v>
      </c>
      <c r="G58" s="15">
        <f t="shared" si="3"/>
        <v>119.42959001782532</v>
      </c>
    </row>
    <row r="59" spans="1:7" ht="18">
      <c r="A59" s="10">
        <v>18000000</v>
      </c>
      <c r="B59" s="11" t="s">
        <v>12</v>
      </c>
      <c r="C59" s="1">
        <v>7131.6</v>
      </c>
      <c r="D59" s="1">
        <v>7976.6</v>
      </c>
      <c r="E59" s="1">
        <v>8387.05</v>
      </c>
      <c r="F59" s="1">
        <f t="shared" si="2"/>
        <v>410.4499999999989</v>
      </c>
      <c r="G59" s="1">
        <f t="shared" si="3"/>
        <v>105.14567610260008</v>
      </c>
    </row>
    <row r="60" spans="1:7" ht="34.5">
      <c r="A60" s="10">
        <v>18040000</v>
      </c>
      <c r="B60" s="11" t="s">
        <v>15</v>
      </c>
      <c r="C60" s="1">
        <v>71.6</v>
      </c>
      <c r="D60" s="1">
        <v>71.6</v>
      </c>
      <c r="E60" s="1">
        <v>88.58</v>
      </c>
      <c r="F60" s="1">
        <f t="shared" si="2"/>
        <v>16.980000000000004</v>
      </c>
      <c r="G60" s="1">
        <f t="shared" si="3"/>
        <v>123.7150837988827</v>
      </c>
    </row>
    <row r="61" spans="1:7" ht="18">
      <c r="A61" s="10">
        <v>18050000</v>
      </c>
      <c r="B61" s="11" t="s">
        <v>48</v>
      </c>
      <c r="C61" s="1">
        <v>7060</v>
      </c>
      <c r="D61" s="1">
        <v>7874</v>
      </c>
      <c r="E61" s="1">
        <v>8273.91</v>
      </c>
      <c r="F61" s="1">
        <f t="shared" si="2"/>
        <v>399.90999999999985</v>
      </c>
      <c r="G61" s="1">
        <f t="shared" si="3"/>
        <v>105.07886715773431</v>
      </c>
    </row>
    <row r="62" spans="1:8" ht="18">
      <c r="A62" s="10">
        <v>19000000</v>
      </c>
      <c r="B62" s="11" t="s">
        <v>49</v>
      </c>
      <c r="C62" s="1">
        <v>87</v>
      </c>
      <c r="D62" s="1">
        <v>87</v>
      </c>
      <c r="E62" s="1">
        <v>92.08</v>
      </c>
      <c r="F62" s="1">
        <f t="shared" si="2"/>
        <v>5.079999999999998</v>
      </c>
      <c r="G62" s="1">
        <f t="shared" si="3"/>
        <v>105.8390804597701</v>
      </c>
      <c r="H62" s="20"/>
    </row>
    <row r="63" spans="1:7" ht="18">
      <c r="A63" s="13">
        <v>19010000</v>
      </c>
      <c r="B63" s="14" t="s">
        <v>50</v>
      </c>
      <c r="C63" s="15">
        <v>87</v>
      </c>
      <c r="D63" s="15">
        <v>87</v>
      </c>
      <c r="E63" s="15">
        <v>91.67</v>
      </c>
      <c r="F63" s="15">
        <f t="shared" si="2"/>
        <v>4.670000000000002</v>
      </c>
      <c r="G63" s="15">
        <f t="shared" si="3"/>
        <v>105.36781609195403</v>
      </c>
    </row>
    <row r="64" spans="1:7" ht="36">
      <c r="A64" s="13">
        <v>19050000</v>
      </c>
      <c r="B64" s="14" t="s">
        <v>51</v>
      </c>
      <c r="C64" s="15">
        <v>0</v>
      </c>
      <c r="D64" s="15">
        <v>0</v>
      </c>
      <c r="E64" s="15">
        <v>0.41</v>
      </c>
      <c r="F64" s="15">
        <f t="shared" si="2"/>
        <v>0.41</v>
      </c>
      <c r="G64" s="15">
        <f t="shared" si="3"/>
        <v>0</v>
      </c>
    </row>
    <row r="65" spans="1:9" ht="18">
      <c r="A65" s="10">
        <v>20000000</v>
      </c>
      <c r="B65" s="11" t="s">
        <v>16</v>
      </c>
      <c r="C65" s="1">
        <f>C66+C68+C71</f>
        <v>4046</v>
      </c>
      <c r="D65" s="1">
        <f>D66+D68+D71</f>
        <v>4121</v>
      </c>
      <c r="E65" s="1">
        <f>E66+E68+E71</f>
        <v>6045.5199999999995</v>
      </c>
      <c r="F65" s="1">
        <f t="shared" si="2"/>
        <v>1924.5199999999995</v>
      </c>
      <c r="G65" s="1">
        <f>IF(D65=0,0,E65/D65*100)</f>
        <v>146.70031545741324</v>
      </c>
      <c r="H65" s="20"/>
      <c r="I65" s="20"/>
    </row>
    <row r="66" spans="1:7" ht="34.5">
      <c r="A66" s="10">
        <v>21000000</v>
      </c>
      <c r="B66" s="11" t="s">
        <v>17</v>
      </c>
      <c r="C66" s="1">
        <v>10</v>
      </c>
      <c r="D66" s="1">
        <v>10</v>
      </c>
      <c r="E66" s="1">
        <v>34.67</v>
      </c>
      <c r="F66" s="1">
        <f t="shared" si="2"/>
        <v>24.67</v>
      </c>
      <c r="G66" s="1">
        <f t="shared" si="3"/>
        <v>346.7</v>
      </c>
    </row>
    <row r="67" spans="1:7" ht="123" customHeight="1">
      <c r="A67" s="13">
        <v>21080700</v>
      </c>
      <c r="B67" s="14" t="s">
        <v>52</v>
      </c>
      <c r="C67" s="15">
        <v>10</v>
      </c>
      <c r="D67" s="15">
        <v>10</v>
      </c>
      <c r="E67" s="15">
        <v>34.67</v>
      </c>
      <c r="F67" s="15">
        <f t="shared" si="2"/>
        <v>24.67</v>
      </c>
      <c r="G67" s="15">
        <f t="shared" si="3"/>
        <v>346.7</v>
      </c>
    </row>
    <row r="68" spans="1:7" ht="18">
      <c r="A68" s="10">
        <v>24000000</v>
      </c>
      <c r="B68" s="11" t="s">
        <v>26</v>
      </c>
      <c r="C68" s="1">
        <v>6</v>
      </c>
      <c r="D68" s="1">
        <v>81</v>
      </c>
      <c r="E68" s="1">
        <v>197.61</v>
      </c>
      <c r="F68" s="1">
        <f t="shared" si="2"/>
        <v>116.61000000000001</v>
      </c>
      <c r="G68" s="1">
        <f t="shared" si="3"/>
        <v>243.962962962963</v>
      </c>
    </row>
    <row r="69" spans="1:7" ht="81" customHeight="1">
      <c r="A69" s="13">
        <v>24062100</v>
      </c>
      <c r="B69" s="14" t="s">
        <v>53</v>
      </c>
      <c r="C69" s="15">
        <v>6</v>
      </c>
      <c r="D69" s="15">
        <v>6</v>
      </c>
      <c r="E69" s="15">
        <v>1.72</v>
      </c>
      <c r="F69" s="15">
        <f t="shared" si="2"/>
        <v>-4.28</v>
      </c>
      <c r="G69" s="15">
        <f t="shared" si="3"/>
        <v>28.666666666666668</v>
      </c>
    </row>
    <row r="70" spans="1:7" ht="42" customHeight="1">
      <c r="A70" s="13">
        <v>24170000</v>
      </c>
      <c r="B70" s="14" t="s">
        <v>74</v>
      </c>
      <c r="C70" s="15">
        <v>0</v>
      </c>
      <c r="D70" s="15">
        <v>75</v>
      </c>
      <c r="E70" s="15">
        <v>195.89</v>
      </c>
      <c r="F70" s="15">
        <f t="shared" si="2"/>
        <v>120.88999999999999</v>
      </c>
      <c r="G70" s="15">
        <f t="shared" si="3"/>
        <v>261.1866666666666</v>
      </c>
    </row>
    <row r="71" spans="1:7" ht="18">
      <c r="A71" s="10">
        <v>25000000</v>
      </c>
      <c r="B71" s="11" t="s">
        <v>54</v>
      </c>
      <c r="C71" s="1">
        <v>4030</v>
      </c>
      <c r="D71" s="1">
        <v>4030</v>
      </c>
      <c r="E71" s="1">
        <v>5813.24</v>
      </c>
      <c r="F71" s="1">
        <f t="shared" si="2"/>
        <v>1783.2399999999998</v>
      </c>
      <c r="G71" s="1">
        <f t="shared" si="3"/>
        <v>144.24913151364765</v>
      </c>
    </row>
    <row r="72" spans="1:7" ht="18">
      <c r="A72" s="10">
        <v>30000000</v>
      </c>
      <c r="B72" s="11" t="s">
        <v>28</v>
      </c>
      <c r="C72" s="1">
        <v>625</v>
      </c>
      <c r="D72" s="1">
        <f>D73+D74</f>
        <v>625</v>
      </c>
      <c r="E72" s="1">
        <f>E73+E74</f>
        <v>576.23</v>
      </c>
      <c r="F72" s="1">
        <f t="shared" si="2"/>
        <v>-48.76999999999998</v>
      </c>
      <c r="G72" s="1">
        <f t="shared" si="3"/>
        <v>92.1968</v>
      </c>
    </row>
    <row r="73" spans="1:7" ht="60" customHeight="1">
      <c r="A73" s="13">
        <v>31030000</v>
      </c>
      <c r="B73" s="14" t="s">
        <v>55</v>
      </c>
      <c r="C73" s="15">
        <v>100</v>
      </c>
      <c r="D73" s="15">
        <v>100</v>
      </c>
      <c r="E73" s="15">
        <v>455.7</v>
      </c>
      <c r="F73" s="15">
        <f t="shared" si="2"/>
        <v>355.7</v>
      </c>
      <c r="G73" s="15">
        <f t="shared" si="3"/>
        <v>455.69999999999993</v>
      </c>
    </row>
    <row r="74" spans="1:7" ht="180">
      <c r="A74" s="13">
        <v>33010100</v>
      </c>
      <c r="B74" s="14" t="s">
        <v>72</v>
      </c>
      <c r="C74" s="15">
        <v>525</v>
      </c>
      <c r="D74" s="15">
        <v>525</v>
      </c>
      <c r="E74" s="15">
        <v>120.53</v>
      </c>
      <c r="F74" s="15">
        <f t="shared" si="2"/>
        <v>-404.47</v>
      </c>
      <c r="G74" s="15">
        <f t="shared" si="3"/>
        <v>22.95809523809524</v>
      </c>
    </row>
    <row r="75" spans="1:7" ht="18">
      <c r="A75" s="10">
        <v>50000000</v>
      </c>
      <c r="B75" s="11" t="s">
        <v>57</v>
      </c>
      <c r="C75" s="1">
        <v>75</v>
      </c>
      <c r="D75" s="1">
        <v>0</v>
      </c>
      <c r="E75" s="1">
        <v>0</v>
      </c>
      <c r="F75" s="1">
        <f>E75-D75</f>
        <v>0</v>
      </c>
      <c r="G75" s="1">
        <f>IF(D75=0,0,E75/D75*100)</f>
        <v>0</v>
      </c>
    </row>
    <row r="76" spans="1:7" ht="72">
      <c r="A76" s="13">
        <v>50110000</v>
      </c>
      <c r="B76" s="14" t="s">
        <v>58</v>
      </c>
      <c r="C76" s="15">
        <v>75</v>
      </c>
      <c r="D76" s="15">
        <v>0</v>
      </c>
      <c r="E76" s="15">
        <v>0</v>
      </c>
      <c r="F76" s="15">
        <f>E76-D76</f>
        <v>0</v>
      </c>
      <c r="G76" s="15">
        <f>IF(D76=0,0,E76/D76*100)</f>
        <v>0</v>
      </c>
    </row>
    <row r="77" spans="1:7" ht="39" customHeight="1">
      <c r="A77" s="26" t="s">
        <v>61</v>
      </c>
      <c r="B77" s="27"/>
      <c r="C77" s="1">
        <f>C55+C65+C72+C75</f>
        <v>12164.6</v>
      </c>
      <c r="D77" s="1">
        <f>D55+D65+D72+D75</f>
        <v>13034</v>
      </c>
      <c r="E77" s="1">
        <f>E55+E65+E72+E75</f>
        <v>15369.469999999998</v>
      </c>
      <c r="F77" s="1">
        <f>E77-D77</f>
        <v>2335.4699999999975</v>
      </c>
      <c r="G77" s="1">
        <f>IF(D77=0,0,E77/D77*100)</f>
        <v>117.91829062452047</v>
      </c>
    </row>
    <row r="78" spans="1:7" ht="18">
      <c r="A78" s="10">
        <v>40000000</v>
      </c>
      <c r="B78" s="11" t="s">
        <v>30</v>
      </c>
      <c r="C78" s="1">
        <v>2135.8</v>
      </c>
      <c r="D78" s="1">
        <f>D79</f>
        <v>2429.315</v>
      </c>
      <c r="E78" s="1">
        <f>E79</f>
        <v>1871.53</v>
      </c>
      <c r="F78" s="1">
        <f t="shared" si="2"/>
        <v>-557.7850000000001</v>
      </c>
      <c r="G78" s="1">
        <f t="shared" si="3"/>
        <v>77.03941234463213</v>
      </c>
    </row>
    <row r="79" spans="1:7" ht="18">
      <c r="A79" s="10">
        <v>41030000</v>
      </c>
      <c r="B79" s="11" t="s">
        <v>34</v>
      </c>
      <c r="C79" s="1">
        <v>2135.8</v>
      </c>
      <c r="D79" s="1">
        <f>D80+D81</f>
        <v>2429.315</v>
      </c>
      <c r="E79" s="1">
        <f>E80+E81</f>
        <v>1871.53</v>
      </c>
      <c r="F79" s="1">
        <f t="shared" si="2"/>
        <v>-557.7850000000001</v>
      </c>
      <c r="G79" s="1">
        <f t="shared" si="3"/>
        <v>77.03941234463213</v>
      </c>
    </row>
    <row r="80" spans="1:7" ht="72">
      <c r="A80" s="13">
        <v>41034400</v>
      </c>
      <c r="B80" s="14" t="s">
        <v>56</v>
      </c>
      <c r="C80" s="15">
        <v>2135.8</v>
      </c>
      <c r="D80" s="15">
        <v>2135.8</v>
      </c>
      <c r="E80" s="15">
        <v>1578.02</v>
      </c>
      <c r="F80" s="15">
        <f t="shared" si="2"/>
        <v>-557.7800000000002</v>
      </c>
      <c r="G80" s="15">
        <f t="shared" si="3"/>
        <v>73.88425882573274</v>
      </c>
    </row>
    <row r="81" spans="1:7" ht="216">
      <c r="A81" s="13">
        <v>41036600</v>
      </c>
      <c r="B81" s="14" t="s">
        <v>73</v>
      </c>
      <c r="C81" s="15">
        <v>0</v>
      </c>
      <c r="D81" s="15">
        <v>293.515</v>
      </c>
      <c r="E81" s="15">
        <v>293.51</v>
      </c>
      <c r="F81" s="15">
        <f t="shared" si="2"/>
        <v>-0.0049999999999954525</v>
      </c>
      <c r="G81" s="15">
        <f t="shared" si="3"/>
        <v>99.99829650954807</v>
      </c>
    </row>
    <row r="82" spans="1:7" ht="18">
      <c r="A82" s="28" t="s">
        <v>60</v>
      </c>
      <c r="B82" s="29"/>
      <c r="C82" s="1">
        <f>C77+C78</f>
        <v>14300.400000000001</v>
      </c>
      <c r="D82" s="1">
        <f>D77+D78</f>
        <v>15463.315</v>
      </c>
      <c r="E82" s="1">
        <f>E77+E78</f>
        <v>17240.999999999996</v>
      </c>
      <c r="F82" s="1">
        <f t="shared" si="2"/>
        <v>1777.6849999999959</v>
      </c>
      <c r="G82" s="1">
        <f t="shared" si="3"/>
        <v>111.49614426143421</v>
      </c>
    </row>
    <row r="83" spans="1:7" ht="18">
      <c r="A83" s="28" t="s">
        <v>68</v>
      </c>
      <c r="B83" s="29"/>
      <c r="C83" s="1">
        <f>C53+C82</f>
        <v>188524.9</v>
      </c>
      <c r="D83" s="1">
        <f>D53+D82</f>
        <v>238809.675</v>
      </c>
      <c r="E83" s="1">
        <f>E53+E82</f>
        <v>224735.33987999998</v>
      </c>
      <c r="F83" s="1">
        <f t="shared" si="2"/>
        <v>-14074.335120000003</v>
      </c>
      <c r="G83" s="1">
        <f t="shared" si="3"/>
        <v>94.10646360119203</v>
      </c>
    </row>
  </sheetData>
  <sheetProtection/>
  <mergeCells count="6">
    <mergeCell ref="A7:G8"/>
    <mergeCell ref="A12:G12"/>
    <mergeCell ref="A54:G54"/>
    <mergeCell ref="A77:B77"/>
    <mergeCell ref="A82:B82"/>
    <mergeCell ref="A83:B83"/>
  </mergeCells>
  <printOptions horizontalCentered="1"/>
  <pageMargins left="1.1811023622047245" right="0.3937007874015748" top="0.3937007874015748" bottom="0.3937007874015748" header="0" footer="0"/>
  <pageSetup horizontalDpi="600" verticalDpi="600" orientation="portrait" paperSize="9" scale="50" r:id="rId1"/>
  <rowBreaks count="2" manualBreakCount="2">
    <brk id="45" max="6" man="1"/>
    <brk id="67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Ленець</cp:lastModifiedBy>
  <cp:lastPrinted>2014-03-01T08:28:21Z</cp:lastPrinted>
  <dcterms:created xsi:type="dcterms:W3CDTF">2013-01-25T14:09:41Z</dcterms:created>
  <dcterms:modified xsi:type="dcterms:W3CDTF">2014-03-05T09:07:26Z</dcterms:modified>
  <cp:category/>
  <cp:version/>
  <cp:contentType/>
  <cp:contentStatus/>
</cp:coreProperties>
</file>