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8196" firstSheet="1" activeTab="1"/>
  </bookViews>
  <sheets>
    <sheet name="Доходи ( заг. спец.)" sheetId="1" state="hidden" r:id="rId1"/>
    <sheet name="Лист" sheetId="2" r:id="rId2"/>
    <sheet name="Лист1" sheetId="3" state="hidden" r:id="rId3"/>
  </sheets>
  <definedNames>
    <definedName name="_xlnm.Print_Area" localSheetId="0">'Доходи ( заг. спец.)'!$A$1:$H$82</definedName>
    <definedName name="_xlnm.Print_Area" localSheetId="1">'Лист'!$A$1:$G$224</definedName>
  </definedNames>
  <calcPr fullCalcOnLoad="1"/>
</workbook>
</file>

<file path=xl/sharedStrings.xml><?xml version="1.0" encoding="utf-8"?>
<sst xmlns="http://schemas.openxmlformats.org/spreadsheetml/2006/main" count="539" uniqueCount="368">
  <si>
    <t>Код</t>
  </si>
  <si>
    <t>Додаток 1</t>
  </si>
  <si>
    <t>до рішення міської ради</t>
  </si>
  <si>
    <t>__ сесія 5 скликання</t>
  </si>
  <si>
    <t>від ____________ 2009 року</t>
  </si>
  <si>
    <t>Виконання бюджету міста Прилуки за І півріччя 2009 року</t>
  </si>
  <si>
    <t>тис. грн.</t>
  </si>
  <si>
    <t>ДОХОДИ</t>
  </si>
  <si>
    <t>Бюджет 2009 року</t>
  </si>
  <si>
    <t>Уточн. бюджет на 2009 рік</t>
  </si>
  <si>
    <t>Уточн. бюджет за    І півріччя 2009 року</t>
  </si>
  <si>
    <t>Фактичне виконання за І півріччя 2009 року</t>
  </si>
  <si>
    <t>% виконан. до уточн. бюджету за І півріччя 2009 року</t>
  </si>
  <si>
    <t>% виконан. до уточ. бюджету на 2009 рік</t>
  </si>
  <si>
    <t>ЗАГАЛЬНИЙ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</si>
  <si>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</si>
  <si>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</t>
  </si>
  <si>
    <t>Податок з доходів фізичних осіб</t>
  </si>
  <si>
    <t>Фіксований податок на доходи фізичних осіб від підприємницької діяльності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</si>
  <si>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</si>
  <si>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</si>
  <si>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водних ресурсів місцевого значення</t>
  </si>
  <si>
    <t>Плата за землю</t>
  </si>
  <si>
    <t>Внутрішні податки на товари та послуги</t>
  </si>
  <si>
    <t>Податок на промисел</t>
  </si>
  <si>
    <t>Плата за державну реєстрацію суб`єктів підприємницької діяльності</t>
  </si>
  <si>
    <t>Плата за державну реєстрацію, крім плати за реєстрацією суб'єктів підприємницької діяльності</t>
  </si>
  <si>
    <t>Плата за торговий патент на деякі види підприємницької діяльності</t>
  </si>
  <si>
    <t>Інші податки</t>
  </si>
  <si>
    <t>Місцеві податки і збори</t>
  </si>
  <si>
    <t>Єдиний податок для суб`єктів малого підприємництва</t>
  </si>
  <si>
    <t>Неподаткові надходження</t>
  </si>
  <si>
    <t>Доходи від власності та підприємницької діяльності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</si>
  <si>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</si>
  <si>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</si>
  <si>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штрафи у сфері забезпечення безпеки дорожнього руху</t>
  </si>
  <si>
    <t>Адміністративні збори та платежі, доходи від некомерційного та побічного продажу</t>
  </si>
  <si>
    <t>Плата за оренду майнових комплексів та іншого майна, що у комунальній власності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</si>
  <si>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</si>
  <si>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</si>
  <si>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</si>
  <si>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 надходження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</si>
  <si>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</si>
  <si>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</si>
  <si>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</si>
  <si>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власних доходів</t>
  </si>
  <si>
    <t>Офіційні трансферти</t>
  </si>
  <si>
    <t>Дотації</t>
  </si>
  <si>
    <t>Дотація вирівнювання, що одержується з державного бюджету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</si>
  <si>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</si>
  <si>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</si>
  <si>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</si>
  <si>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 з 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</si>
  <si>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</si>
  <si>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Інші субвенції</t>
  </si>
  <si>
    <t>Субвенція з державного бюджету місцевим бюджетам на утримання дітей-сиріт та дітей, позбавлених батьківського піклування, в дитячих будинках сімейного типу та прийомних сім'ях за принципом "гроші ходять за дитиною"</t>
  </si>
  <si>
    <t>ВСЬОГО ДОХОДІВ ЗАГАЛЬНОГО ФОНДУ</t>
  </si>
  <si>
    <t>СПЕЦІАЛЬНИЙ ФОНД</t>
  </si>
  <si>
    <t>Податки на власність</t>
  </si>
  <si>
    <t>Збір з власників транспортних засобів</t>
  </si>
  <si>
    <t>Перерахування підприємцями частки вартості нестандартної продукції, виготовленої з дозволу на тимачасове відхилення від вимог стандартів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</si>
  <si>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</si>
  <si>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Надходження від відчуження майна, що знаходиться у комунальній власності</t>
  </si>
  <si>
    <t>Надходження від продажу землі і нематеріальних активів</t>
  </si>
  <si>
    <t xml:space="preserve">Надходження від продажу земельних ділянок несільськогосподарського призначення до розмежування земель державної та комунальної власності </t>
  </si>
  <si>
    <t>Цільові фонди</t>
  </si>
  <si>
    <t xml:space="preserve">Збір за забруднення навколишнього природного середовища </t>
  </si>
  <si>
    <t>Разом доходів без офіційних трансфертів</t>
  </si>
  <si>
    <t>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районних у містах.</t>
  </si>
  <si>
    <t>З іншої частини бюджету</t>
  </si>
  <si>
    <t>Кошти, отримані із загального фонду до бюджету розвитку (спеціального фонду)</t>
  </si>
  <si>
    <t>ВСЬОГО ДОХОДІВ СПЕЦІАЛЬНОГО ФОНДУ (без власних надходжень бюджетних установ)</t>
  </si>
  <si>
    <t>Власні надходження бюджетних установ</t>
  </si>
  <si>
    <t>2411,2*</t>
  </si>
  <si>
    <t xml:space="preserve">ВСЬОГО ДОХОДІВ СПЕЦІАЛЬНОГО ФОНДУ </t>
  </si>
  <si>
    <t xml:space="preserve">ВСЬОГО ДОХОДІВ </t>
  </si>
  <si>
    <t>* Сума призначень на рік</t>
  </si>
  <si>
    <t>О.І.Ворона</t>
  </si>
  <si>
    <t>Виконання бюджету міста Прилуки за 2010 рік</t>
  </si>
  <si>
    <t>Бюджет 2010 року</t>
  </si>
  <si>
    <t>Уточн. бюджет за   2010 рік</t>
  </si>
  <si>
    <t>Фактичне виконання за  2010 рік</t>
  </si>
  <si>
    <t>% виконан. до бюджету  2010 року</t>
  </si>
  <si>
    <t>% виконан. до уточн. бюджету за  2010 рік</t>
  </si>
  <si>
    <t>Плата за державну реєстрацію, крім плати за державну реєстрацію суб`єктів підприємницької діяльності</t>
  </si>
  <si>
    <t>Інші надходження</t>
  </si>
  <si>
    <t>Надходження коштів з рахунків виборчих фондів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</si>
  <si>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</si>
  <si>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</si>
  <si>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</si>
  <si>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</si>
  <si>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Субвенція з держ. бюдж.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енергії, послуг з водопостачання  та водовідведення тарифам, що затверджувалися або погоджувалися відповідними органами державної влади чи органами місцевого самоврядування </t>
  </si>
  <si>
    <t>Начальник фінансового управління</t>
  </si>
  <si>
    <t>Уточнені бюджетні призначення</t>
  </si>
  <si>
    <t xml:space="preserve">Фактичне виконання </t>
  </si>
  <si>
    <t xml:space="preserve">% виконан. </t>
  </si>
  <si>
    <t>Абсолютне відхилення (+;-)</t>
  </si>
  <si>
    <t>Додаткова дотація з державного бюджету на вирівнювання фінансової забезпеченості місцевих бюджетів </t>
  </si>
  <si>
    <t>Збір за забруднення навколишнього природного середовища  </t>
  </si>
  <si>
    <t>Бюджетні призначення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</si>
  <si>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</si>
  <si>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</si>
  <si>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</si>
  <si>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</si>
  <si>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</si>
  <si>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</si>
  <si>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</si>
  <si>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</si>
  <si>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Окремі податки і збори, що зараховуються до місцевих бюджетів </t>
  </si>
  <si>
    <t>Комунальний податок  </t>
  </si>
  <si>
    <t>Місцеві податки і збори 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</si>
  <si>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</si>
  <si>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</si>
  <si>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</si>
  <si>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</si>
  <si>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</si>
  <si>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</si>
  <si>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</si>
  <si>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</si>
  <si>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</si>
  <si>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</si>
  <si>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</si>
  <si>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</si>
  <si>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</si>
  <si>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</si>
  <si>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Інші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</si>
  <si>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</si>
  <si>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</si>
  <si>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</si>
  <si>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</si>
  <si>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</si>
  <si>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</si>
  <si>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</si>
  <si>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</si>
  <si>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</si>
  <si>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</si>
  <si>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</si>
  <si>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</si>
  <si>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</si>
  <si>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Інші субвенції </t>
  </si>
  <si>
    <t>Всього доходів загального фонду</t>
  </si>
  <si>
    <t>Спеціальний фонд</t>
  </si>
  <si>
    <t>Податки на власність  </t>
  </si>
  <si>
    <t>Податок з власників транспортних засобів та інших самохідних машин і механізмів  </t>
  </si>
  <si>
    <t>Збір за першу реєстрацію транспортного засобу </t>
  </si>
  <si>
    <t>Єдиний податок  </t>
  </si>
  <si>
    <t>Інші податки та збори </t>
  </si>
  <si>
    <t>Екологічний податок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</si>
  <si>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</si>
  <si>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</si>
  <si>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</si>
  <si>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</si>
  <si>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</si>
  <si>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</si>
  <si>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 (без трансфертів)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</si>
  <si>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</si>
  <si>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Всього доходів спеціального фонду</t>
  </si>
  <si>
    <t>Виконання бюджету міста Прилуки за 2012 рік</t>
  </si>
  <si>
    <t>Всього доходів</t>
  </si>
  <si>
    <t>Виконання видатків за 2012 рік.</t>
  </si>
  <si>
    <t>Показник</t>
  </si>
  <si>
    <t>Затверджений план на рік</t>
  </si>
  <si>
    <t>План на рік з урахуванням змін</t>
  </si>
  <si>
    <t>Виконано за 2012 рік</t>
  </si>
  <si>
    <t>% виконання на вказаний період</t>
  </si>
  <si>
    <t>10000</t>
  </si>
  <si>
    <t>Державне управління </t>
  </si>
  <si>
    <t>10116</t>
  </si>
  <si>
    <t>Органи місцевого самоврядування </t>
  </si>
  <si>
    <t>70000</t>
  </si>
  <si>
    <t>Освіта </t>
  </si>
  <si>
    <t>70101</t>
  </si>
  <si>
    <t>Дошкільні заклади освіти </t>
  </si>
  <si>
    <t>70201</t>
  </si>
  <si>
    <t>70303</t>
  </si>
  <si>
    <t>70401</t>
  </si>
  <si>
    <t>Позашкільні заклади освіти, заходи із позашкільної роботи з дітьми </t>
  </si>
  <si>
    <t>70802</t>
  </si>
  <si>
    <t>Методична робота, інші заходи у сфері народної освіти </t>
  </si>
  <si>
    <t>70804</t>
  </si>
  <si>
    <t>Централізовані бухгалтерії обласних, міських, районних відділів освіти </t>
  </si>
  <si>
    <t>70805</t>
  </si>
  <si>
    <t>Групи централізованого господарського обслуговування </t>
  </si>
  <si>
    <t>70806</t>
  </si>
  <si>
    <t>Інші заклади освіти </t>
  </si>
  <si>
    <t>70808</t>
  </si>
  <si>
    <t>Допомога дітям-сиротам та дітям, позбавленим батьківського піклування, яким виповнюється 18 років </t>
  </si>
  <si>
    <t>80000</t>
  </si>
  <si>
    <t>Охорона здоров`я </t>
  </si>
  <si>
    <t>80101</t>
  </si>
  <si>
    <t>Лікарні </t>
  </si>
  <si>
    <t>80209</t>
  </si>
  <si>
    <t>Станції швидкої та невідкладної медичної допомоги </t>
  </si>
  <si>
    <t>80500</t>
  </si>
  <si>
    <t>Загальні і спеціалізовані стоматологічні поліклініки </t>
  </si>
  <si>
    <t>81002</t>
  </si>
  <si>
    <t>Інші заходи по охороні здоров`я </t>
  </si>
  <si>
    <t>81004</t>
  </si>
  <si>
    <t>Централізовані бухгалтерії </t>
  </si>
  <si>
    <t>81009</t>
  </si>
  <si>
    <t>Забезпечення централізованих заходів з лікування хворих на цукровий та нецукровий діабет </t>
  </si>
  <si>
    <t>90000</t>
  </si>
  <si>
    <t>Соціальний захист та соціальне забезпечення </t>
  </si>
  <si>
    <t>90201</t>
  </si>
  <si>
    <t>90202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</si>
  <si>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 </t>
  </si>
  <si>
    <t>90203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</si>
  <si>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</si>
  <si>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>90204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</si>
  <si>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житлово-комунальні послуги </t>
  </si>
  <si>
    <t>90205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</si>
  <si>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придбання твердого палива 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</si>
  <si>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</si>
  <si>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</si>
  <si>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</si>
  <si>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</si>
  <si>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</si>
  <si>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</si>
  <si>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</si>
  <si>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</si>
  <si>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90212</t>
  </si>
  <si>
    <t>Пільги на медичне обслуговування громадянам, які постраждали внаслідок Чорнобильської катастрофи </t>
  </si>
  <si>
    <t>90214</t>
  </si>
  <si>
    <t>Пільги окремим категоріям громадян з послуг зв`язку </t>
  </si>
  <si>
    <t>90215</t>
  </si>
  <si>
    <t>Пільги багатодітним сім`ям на житлово-комунальні послуги </t>
  </si>
  <si>
    <t>90216</t>
  </si>
  <si>
    <t>Пільги багатодітним сім`ям на придбання твердого палива та скрапленого газу </t>
  </si>
  <si>
    <t>90302</t>
  </si>
  <si>
    <t>Допомога у зв`язку з вагітністю і пологами </t>
  </si>
  <si>
    <t>90303</t>
  </si>
  <si>
    <t>Допомога на догляд за дитиною віком до 3 років </t>
  </si>
  <si>
    <t>90304</t>
  </si>
  <si>
    <t>Допомога при народженні дитини </t>
  </si>
  <si>
    <t>90305</t>
  </si>
  <si>
    <t>Допомога на дітей, над якими встановлено опіку чи піклування </t>
  </si>
  <si>
    <t>90306</t>
  </si>
  <si>
    <t>Допомога на дітей одиноким матерям </t>
  </si>
  <si>
    <t>90307</t>
  </si>
  <si>
    <t>Тимчасова державна допомога дітям </t>
  </si>
  <si>
    <t>90308</t>
  </si>
  <si>
    <t>Допомога при усиновленні дитини </t>
  </si>
  <si>
    <t>90401</t>
  </si>
  <si>
    <t>Державна соціальна допомога малозабезпеченим сім`ям </t>
  </si>
  <si>
    <t>90405</t>
  </si>
  <si>
    <t>Субсидії населенню для відшкодування витрат на оплату житлово-комунальних послуг 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</si>
  <si>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</si>
  <si>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</si>
  <si>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90411</t>
  </si>
  <si>
    <t>Кошти на забезпечення побутовим вугіллям окремих категорій населення </t>
  </si>
  <si>
    <t>90412</t>
  </si>
  <si>
    <t>Інші видатки на соціальний захист населення </t>
  </si>
  <si>
    <t>90417</t>
  </si>
  <si>
    <t>Витрати на поховання учасників бойових дій та інвалідів війни </t>
  </si>
  <si>
    <t>91101</t>
  </si>
  <si>
    <t>Утримання центрів соціальних служб для сім`ї, дітей та молоді </t>
  </si>
  <si>
    <t>91102</t>
  </si>
  <si>
    <t>Програми і заходи центрів соціальних служб для сім`ї, дітей та молоді </t>
  </si>
  <si>
    <t>91103</t>
  </si>
  <si>
    <t>Соціальні програми і заходи державних органів у справах молоді 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</si>
  <si>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</si>
  <si>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</si>
  <si>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91204</t>
  </si>
  <si>
    <t>Територіальні центри соціального обслуговування (надання соціальних послуг) 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</si>
  <si>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</si>
  <si>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</si>
  <si>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91206</t>
  </si>
  <si>
    <t>Центри соціальної реабілітації дітей - інвалідів, центри професійної реабілітації інвалідів </t>
  </si>
  <si>
    <t>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</si>
  <si>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</si>
  <si>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91209</t>
  </si>
  <si>
    <t>Фінансова підтримка громадських організацій інвалідів і ветеранів </t>
  </si>
  <si>
    <t>91300</t>
  </si>
  <si>
    <t>Державна соціальна допомога інвалідам з дитинства та дітям-інвалідам </t>
  </si>
  <si>
    <t>100000</t>
  </si>
  <si>
    <t>Житлово-комунальне господарство </t>
  </si>
  <si>
    <t>100105</t>
  </si>
  <si>
    <t>Видатки на утримання об`єктів соціальної сфери підприємств, що передаються до комунальної власності </t>
  </si>
  <si>
    <t>100203</t>
  </si>
  <si>
    <t>Благоустрій міст, сіл, селищ 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</si>
  <si>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</si>
  <si>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енергії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</si>
  <si>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</si>
  <si>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</si>
  <si>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</si>
  <si>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</si>
  <si>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</si>
  <si>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</si>
  <si>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</si>
  <si>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</si>
  <si>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</si>
  <si>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</si>
  <si>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</si>
  <si>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</si>
  <si>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</si>
  <si>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</si>
  <si>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</si>
  <si>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</si>
  <si>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</si>
  <si>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</si>
  <si>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</si>
  <si>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</si>
  <si>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</si>
  <si>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</si>
  <si>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</si>
  <si>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</si>
  <si>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</si>
  <si>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</si>
  <si>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150000</t>
  </si>
  <si>
    <t>Будівництво </t>
  </si>
  <si>
    <t>150202</t>
  </si>
  <si>
    <t>Розробка схем та проектних рішень масового застосування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</si>
  <si>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</si>
  <si>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</si>
  <si>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</si>
  <si>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</si>
  <si>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</si>
  <si>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</si>
  <si>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</si>
  <si>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</si>
  <si>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</si>
  <si>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</si>
  <si>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210110</t>
  </si>
  <si>
    <t>Заходи з організації рятування на водах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</si>
  <si>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</si>
  <si>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</si>
  <si>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</si>
  <si>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</si>
  <si>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</si>
  <si>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</si>
  <si>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 xml:space="preserve"> </t>
  </si>
  <si>
    <t>Усього загальний фонд</t>
  </si>
  <si>
    <t>виконано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</si>
  <si>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</si>
  <si>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100102</t>
  </si>
  <si>
    <t>Капітальний ремонт житлового фонду місцевих органів влади </t>
  </si>
  <si>
    <t>100202</t>
  </si>
  <si>
    <t>Водопровідно-каналізаційне господарство </t>
  </si>
  <si>
    <t>150101</t>
  </si>
  <si>
    <t>Капітальні вкладення </t>
  </si>
  <si>
    <t>150122</t>
  </si>
  <si>
    <t>Інвестиційні проекти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</si>
  <si>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</si>
  <si>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</si>
  <si>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180000</t>
  </si>
  <si>
    <t>Інші послуги, пов`язані з економічною діяльністю 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</si>
  <si>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</si>
  <si>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</si>
  <si>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</si>
  <si>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</si>
  <si>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</si>
  <si>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</si>
  <si>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</si>
  <si>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</si>
  <si>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</si>
  <si>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</si>
  <si>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Усього спеціальний фонд</t>
  </si>
  <si>
    <t>РАЗОМ  ЗАГАЛЬНИЙ ТА СПЕЦІАЛЬНИЙ ФОНДИ</t>
  </si>
  <si>
    <t>ЗАТВЕРДЖЕНО</t>
  </si>
  <si>
    <t>(42 сесія 6 скликання)</t>
  </si>
  <si>
    <t>Загальноосвітні школи (в т.ч. школа-дитячий садок, інтернат при школі), спеціалізовані школи, ліцеї, гімназії, колегіуми </t>
  </si>
  <si>
    <t>Дитячі будинки (в т.ч. сімейного типу, прийомні сім`ї) 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</si>
  <si>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житлово-комунальні послуги </t>
  </si>
  <si>
    <t>міської ради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</si>
  <si>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</si>
  <si>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</si>
  <si>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об`єкти</t>
  </si>
  <si>
    <t>01.03.2013  №4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</si>
</sst>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justify" wrapText="1"/>
    </xf>
    <xf numFmtId="0" fontId="1" fillId="0" borderId="0" xfId="0" applyFont="1" applyAlignment="1">
      <alignment vertical="justify"/>
    </xf>
    <xf numFmtId="0" fontId="2" fillId="0" borderId="11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173" fontId="2" fillId="33" borderId="11" xfId="0" applyNumberFormat="1" applyFont="1" applyFill="1" applyBorder="1" applyAlignment="1">
      <alignment horizontal="center" vertical="justify" wrapText="1"/>
    </xf>
    <xf numFmtId="173" fontId="2" fillId="0" borderId="11" xfId="0" applyNumberFormat="1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left" vertical="justify" wrapText="1"/>
    </xf>
    <xf numFmtId="173" fontId="1" fillId="33" borderId="11" xfId="0" applyNumberFormat="1" applyFont="1" applyFill="1" applyBorder="1" applyAlignment="1">
      <alignment horizontal="center" vertical="justify" wrapText="1"/>
    </xf>
    <xf numFmtId="173" fontId="1" fillId="0" borderId="11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vertical="justify"/>
    </xf>
    <xf numFmtId="0" fontId="1" fillId="35" borderId="0" xfId="0" applyFont="1" applyFill="1" applyAlignment="1">
      <alignment vertical="justify"/>
    </xf>
    <xf numFmtId="173" fontId="2" fillId="36" borderId="11" xfId="0" applyNumberFormat="1" applyFont="1" applyFill="1" applyBorder="1" applyAlignment="1">
      <alignment horizontal="center" vertical="justify" wrapText="1"/>
    </xf>
    <xf numFmtId="173" fontId="2" fillId="37" borderId="11" xfId="0" applyNumberFormat="1" applyFont="1" applyFill="1" applyBorder="1" applyAlignment="1">
      <alignment horizontal="center" vertical="justify" wrapText="1"/>
    </xf>
    <xf numFmtId="0" fontId="2" fillId="38" borderId="11" xfId="0" applyFont="1" applyFill="1" applyBorder="1" applyAlignment="1">
      <alignment horizontal="center" vertical="justify" wrapText="1"/>
    </xf>
    <xf numFmtId="0" fontId="2" fillId="38" borderId="11" xfId="0" applyFont="1" applyFill="1" applyBorder="1" applyAlignment="1">
      <alignment horizontal="left" vertical="justify" wrapText="1"/>
    </xf>
    <xf numFmtId="173" fontId="2" fillId="39" borderId="11" xfId="0" applyNumberFormat="1" applyFont="1" applyFill="1" applyBorder="1" applyAlignment="1">
      <alignment horizontal="center" vertical="justify" wrapText="1"/>
    </xf>
    <xf numFmtId="173" fontId="2" fillId="38" borderId="11" xfId="0" applyNumberFormat="1" applyFont="1" applyFill="1" applyBorder="1" applyAlignment="1">
      <alignment horizontal="center" vertical="justify" wrapText="1"/>
    </xf>
    <xf numFmtId="173" fontId="1" fillId="0" borderId="0" xfId="0" applyNumberFormat="1" applyFont="1" applyAlignment="1">
      <alignment vertical="justify"/>
    </xf>
    <xf numFmtId="0" fontId="1" fillId="0" borderId="11" xfId="0" applyNumberFormat="1" applyFont="1" applyBorder="1" applyAlignment="1">
      <alignment horizontal="left" vertical="justify" wrapText="1"/>
    </xf>
    <xf numFmtId="173" fontId="2" fillId="40" borderId="11" xfId="0" applyNumberFormat="1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vertical="justify" wrapText="1"/>
    </xf>
    <xf numFmtId="0" fontId="2" fillId="33" borderId="11" xfId="0" applyFont="1" applyFill="1" applyBorder="1" applyAlignment="1">
      <alignment horizontal="center" vertical="justify" wrapText="1"/>
    </xf>
    <xf numFmtId="0" fontId="1" fillId="33" borderId="11" xfId="0" applyFont="1" applyFill="1" applyBorder="1" applyAlignment="1">
      <alignment horizontal="center" vertical="justify" wrapText="1"/>
    </xf>
    <xf numFmtId="0" fontId="1" fillId="0" borderId="11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" fillId="0" borderId="11" xfId="0" applyNumberFormat="1" applyFont="1" applyBorder="1" applyAlignment="1">
      <alignment vertical="justify" wrapText="1"/>
    </xf>
    <xf numFmtId="173" fontId="2" fillId="41" borderId="11" xfId="0" applyNumberFormat="1" applyFont="1" applyFill="1" applyBorder="1" applyAlignment="1">
      <alignment horizontal="center" vertical="justify" wrapText="1"/>
    </xf>
    <xf numFmtId="173" fontId="2" fillId="41" borderId="11" xfId="0" applyNumberFormat="1" applyFont="1" applyFill="1" applyBorder="1" applyAlignment="1">
      <alignment horizontal="center" vertical="center" wrapText="1"/>
    </xf>
    <xf numFmtId="173" fontId="2" fillId="42" borderId="11" xfId="0" applyNumberFormat="1" applyFont="1" applyFill="1" applyBorder="1" applyAlignment="1">
      <alignment horizontal="center" vertical="center"/>
    </xf>
    <xf numFmtId="173" fontId="2" fillId="42" borderId="11" xfId="0" applyNumberFormat="1" applyFont="1" applyFill="1" applyBorder="1" applyAlignment="1">
      <alignment horizontal="center" vertical="center" wrapText="1"/>
    </xf>
    <xf numFmtId="173" fontId="1" fillId="33" borderId="0" xfId="0" applyNumberFormat="1" applyFont="1" applyFill="1" applyAlignment="1">
      <alignment vertical="center"/>
    </xf>
    <xf numFmtId="173" fontId="1" fillId="0" borderId="0" xfId="0" applyNumberFormat="1" applyFont="1" applyAlignment="1">
      <alignment vertical="center"/>
    </xf>
    <xf numFmtId="2" fontId="1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173" fontId="1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justify" wrapText="1"/>
    </xf>
    <xf numFmtId="173" fontId="3" fillId="0" borderId="11" xfId="0" applyNumberFormat="1" applyFont="1" applyFill="1" applyBorder="1" applyAlignment="1">
      <alignment horizontal="center" vertical="justify" wrapText="1"/>
    </xf>
    <xf numFmtId="173" fontId="3" fillId="33" borderId="11" xfId="0" applyNumberFormat="1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left" vertical="justify" wrapText="1"/>
    </xf>
    <xf numFmtId="173" fontId="4" fillId="0" borderId="11" xfId="0" applyNumberFormat="1" applyFont="1" applyFill="1" applyBorder="1" applyAlignment="1">
      <alignment horizontal="center" vertical="justify" wrapText="1"/>
    </xf>
    <xf numFmtId="173" fontId="4" fillId="33" borderId="11" xfId="0" applyNumberFormat="1" applyFont="1" applyFill="1" applyBorder="1" applyAlignment="1">
      <alignment horizontal="center" vertical="justify" wrapText="1"/>
    </xf>
    <xf numFmtId="173" fontId="3" fillId="36" borderId="11" xfId="0" applyNumberFormat="1" applyFont="1" applyFill="1" applyBorder="1" applyAlignment="1">
      <alignment horizontal="center" vertical="justify" wrapText="1"/>
    </xf>
    <xf numFmtId="0" fontId="3" fillId="39" borderId="11" xfId="0" applyFont="1" applyFill="1" applyBorder="1" applyAlignment="1">
      <alignment horizontal="center" vertical="justify" wrapText="1"/>
    </xf>
    <xf numFmtId="0" fontId="3" fillId="39" borderId="11" xfId="0" applyFont="1" applyFill="1" applyBorder="1" applyAlignment="1">
      <alignment horizontal="left" vertical="justify" wrapText="1"/>
    </xf>
    <xf numFmtId="173" fontId="3" fillId="39" borderId="11" xfId="0" applyNumberFormat="1" applyFont="1" applyFill="1" applyBorder="1" applyAlignment="1">
      <alignment horizontal="center" vertical="justify" wrapText="1"/>
    </xf>
    <xf numFmtId="0" fontId="4" fillId="33" borderId="11" xfId="0" applyNumberFormat="1" applyFont="1" applyFill="1" applyBorder="1" applyAlignment="1">
      <alignment horizontal="left" vertical="justify" wrapText="1"/>
    </xf>
    <xf numFmtId="0" fontId="4" fillId="33" borderId="12" xfId="0" applyFont="1" applyFill="1" applyBorder="1" applyAlignment="1">
      <alignment horizontal="left" vertical="justify" wrapText="1"/>
    </xf>
    <xf numFmtId="0" fontId="3" fillId="33" borderId="11" xfId="0" applyFont="1" applyFill="1" applyBorder="1" applyAlignment="1">
      <alignment vertical="justify" wrapText="1"/>
    </xf>
    <xf numFmtId="0" fontId="3" fillId="0" borderId="1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vertical="justify" wrapText="1"/>
    </xf>
    <xf numFmtId="0" fontId="4" fillId="33" borderId="11" xfId="0" applyNumberFormat="1" applyFont="1" applyFill="1" applyBorder="1" applyAlignment="1">
      <alignment vertical="justify" wrapText="1"/>
    </xf>
    <xf numFmtId="0" fontId="4" fillId="33" borderId="12" xfId="0" applyFont="1" applyFill="1" applyBorder="1" applyAlignment="1">
      <alignment vertical="justify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 wrapText="1"/>
    </xf>
    <xf numFmtId="172" fontId="50" fillId="43" borderId="11" xfId="0" applyNumberFormat="1" applyFont="1" applyFill="1" applyBorder="1" applyAlignment="1">
      <alignment horizontal="left" vertical="center"/>
    </xf>
    <xf numFmtId="172" fontId="50" fillId="43" borderId="0" xfId="0" applyNumberFormat="1" applyFont="1" applyFill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 wrapText="1"/>
    </xf>
    <xf numFmtId="2" fontId="49" fillId="0" borderId="0" xfId="0" applyNumberFormat="1" applyFont="1" applyAlignment="1">
      <alignment/>
    </xf>
    <xf numFmtId="178" fontId="1" fillId="0" borderId="0" xfId="0" applyNumberFormat="1" applyFont="1" applyAlignment="1">
      <alignment horizontal="center" wrapText="1"/>
    </xf>
    <xf numFmtId="178" fontId="1" fillId="0" borderId="0" xfId="0" applyNumberFormat="1" applyFont="1" applyAlignment="1">
      <alignment horizontal="center"/>
    </xf>
    <xf numFmtId="178" fontId="1" fillId="0" borderId="0" xfId="0" applyNumberFormat="1" applyFont="1" applyFill="1" applyBorder="1" applyAlignment="1" applyProtection="1">
      <alignment horizontal="left" vertical="top"/>
      <protection/>
    </xf>
    <xf numFmtId="178" fontId="2" fillId="0" borderId="10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50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178" fontId="50" fillId="43" borderId="11" xfId="0" applyNumberFormat="1" applyFont="1" applyFill="1" applyBorder="1" applyAlignment="1">
      <alignment horizontal="center" vertical="center"/>
    </xf>
    <xf numFmtId="178" fontId="50" fillId="0" borderId="13" xfId="0" applyNumberFormat="1" applyFont="1" applyBorder="1" applyAlignment="1">
      <alignment horizontal="center" vertical="center"/>
    </xf>
    <xf numFmtId="178" fontId="50" fillId="44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vertical="center" wrapText="1"/>
    </xf>
    <xf numFmtId="0" fontId="7" fillId="0" borderId="11" xfId="0" applyFont="1" applyBorder="1" applyAlignment="1">
      <alignment vertical="center" wrapText="1"/>
    </xf>
    <xf numFmtId="17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 quotePrefix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73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178" fontId="50" fillId="44" borderId="0" xfId="0" applyNumberFormat="1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justify" wrapText="1"/>
    </xf>
    <xf numFmtId="0" fontId="2" fillId="40" borderId="12" xfId="0" applyFont="1" applyFill="1" applyBorder="1" applyAlignment="1">
      <alignment horizontal="center" vertical="justify" wrapText="1"/>
    </xf>
    <xf numFmtId="0" fontId="2" fillId="42" borderId="14" xfId="0" applyFont="1" applyFill="1" applyBorder="1" applyAlignment="1">
      <alignment horizontal="center"/>
    </xf>
    <xf numFmtId="0" fontId="2" fillId="42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left" vertical="justify"/>
    </xf>
    <xf numFmtId="0" fontId="2" fillId="37" borderId="12" xfId="0" applyFont="1" applyFill="1" applyBorder="1" applyAlignment="1">
      <alignment horizontal="left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172" fontId="50" fillId="43" borderId="14" xfId="0" applyNumberFormat="1" applyFont="1" applyFill="1" applyBorder="1" applyAlignment="1">
      <alignment horizontal="left" vertical="center"/>
    </xf>
    <xf numFmtId="172" fontId="50" fillId="43" borderId="12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72" fontId="50" fillId="43" borderId="14" xfId="0" applyNumberFormat="1" applyFont="1" applyFill="1" applyBorder="1" applyAlignment="1">
      <alignment horizontal="center"/>
    </xf>
    <xf numFmtId="172" fontId="50" fillId="43" borderId="15" xfId="0" applyNumberFormat="1" applyFont="1" applyFill="1" applyBorder="1" applyAlignment="1">
      <alignment horizontal="center"/>
    </xf>
    <xf numFmtId="172" fontId="50" fillId="43" borderId="12" xfId="0" applyNumberFormat="1" applyFont="1" applyFill="1" applyBorder="1" applyAlignment="1">
      <alignment horizontal="center"/>
    </xf>
    <xf numFmtId="172" fontId="50" fillId="43" borderId="14" xfId="0" applyNumberFormat="1" applyFont="1" applyFill="1" applyBorder="1" applyAlignment="1">
      <alignment horizontal="center" vertical="center" wrapText="1"/>
    </xf>
    <xf numFmtId="172" fontId="50" fillId="43" borderId="12" xfId="0" applyNumberFormat="1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justify" wrapText="1"/>
    </xf>
    <xf numFmtId="0" fontId="3" fillId="39" borderId="12" xfId="0" applyFont="1" applyFill="1" applyBorder="1" applyAlignment="1">
      <alignment horizontal="center" vertical="justify" wrapText="1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left" vertical="justify"/>
    </xf>
    <xf numFmtId="0" fontId="3" fillId="36" borderId="12" xfId="0" applyFont="1" applyFill="1" applyBorder="1" applyAlignment="1">
      <alignment horizontal="left" vertical="justify"/>
    </xf>
    <xf numFmtId="0" fontId="3" fillId="33" borderId="14" xfId="0" applyFont="1" applyFill="1" applyBorder="1" applyAlignment="1">
      <alignment horizontal="left" vertical="justify" wrapText="1"/>
    </xf>
    <xf numFmtId="0" fontId="3" fillId="33" borderId="12" xfId="0" applyFont="1" applyFill="1" applyBorder="1" applyAlignment="1">
      <alignment horizontal="left" vertical="justify" wrapText="1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0" xfId="108"/>
    <cellStyle name="Обычный 7" xfId="109"/>
    <cellStyle name="Обычный 8" xfId="110"/>
    <cellStyle name="Обычный 9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75" zoomScaleSheetLayoutView="75" zoomScalePageLayoutView="0" workbookViewId="0" topLeftCell="A1">
      <selection activeCell="P20" sqref="P20"/>
    </sheetView>
  </sheetViews>
  <sheetFormatPr defaultColWidth="9.125" defaultRowHeight="12.75"/>
  <cols>
    <col min="1" max="1" width="13.50390625" style="2" customWidth="1"/>
    <col min="2" max="2" width="44.125" style="3" customWidth="1"/>
    <col min="3" max="3" width="12.625" style="49" customWidth="1"/>
    <col min="4" max="4" width="12.625" style="1" customWidth="1"/>
    <col min="5" max="5" width="14.875" style="1" customWidth="1"/>
    <col min="6" max="6" width="14.375" style="1" customWidth="1"/>
    <col min="7" max="7" width="15.375" style="1" customWidth="1"/>
    <col min="8" max="8" width="12.625" style="1" customWidth="1"/>
    <col min="9" max="16384" width="9.125" style="1" customWidth="1"/>
  </cols>
  <sheetData>
    <row r="1" spans="3:6" ht="18">
      <c r="C1" s="2"/>
      <c r="F1" s="4" t="s">
        <v>1</v>
      </c>
    </row>
    <row r="2" spans="3:6" ht="18">
      <c r="C2" s="2"/>
      <c r="F2" s="4" t="s">
        <v>2</v>
      </c>
    </row>
    <row r="3" spans="3:6" ht="18">
      <c r="C3" s="2"/>
      <c r="F3" s="4" t="s">
        <v>3</v>
      </c>
    </row>
    <row r="4" spans="3:6" ht="18">
      <c r="C4" s="2"/>
      <c r="F4" s="4" t="s">
        <v>4</v>
      </c>
    </row>
    <row r="5" spans="3:5" ht="30.75" customHeight="1">
      <c r="C5" s="2"/>
      <c r="E5" s="4"/>
    </row>
    <row r="6" spans="1:9" ht="27" customHeight="1">
      <c r="A6" s="125" t="s">
        <v>5</v>
      </c>
      <c r="B6" s="125"/>
      <c r="C6" s="125"/>
      <c r="D6" s="125"/>
      <c r="E6" s="125"/>
      <c r="F6" s="125"/>
      <c r="G6" s="125"/>
      <c r="H6" s="125"/>
      <c r="I6" s="5"/>
    </row>
    <row r="7" spans="1:8" ht="18">
      <c r="A7" s="6"/>
      <c r="B7" s="6"/>
      <c r="C7" s="7"/>
      <c r="D7" s="6"/>
      <c r="E7" s="6"/>
      <c r="F7" s="6"/>
      <c r="G7" s="6"/>
      <c r="H7" s="8" t="s">
        <v>6</v>
      </c>
    </row>
    <row r="8" spans="1:11" s="9" customFormat="1" ht="104.25">
      <c r="A8" s="10" t="s">
        <v>0</v>
      </c>
      <c r="B8" s="10" t="s">
        <v>7</v>
      </c>
      <c r="C8" s="11" t="s">
        <v>8</v>
      </c>
      <c r="D8" s="10" t="s">
        <v>9</v>
      </c>
      <c r="E8" s="10" t="s">
        <v>10</v>
      </c>
      <c r="F8" s="11" t="s">
        <v>11</v>
      </c>
      <c r="G8" s="10" t="s">
        <v>12</v>
      </c>
      <c r="H8" s="10" t="s">
        <v>13</v>
      </c>
      <c r="K8" s="12"/>
    </row>
    <row r="9" spans="1:11" s="9" customFormat="1" ht="18.75" customHeight="1">
      <c r="A9" s="13"/>
      <c r="B9" s="14" t="s">
        <v>14</v>
      </c>
      <c r="C9" s="13"/>
      <c r="D9" s="13"/>
      <c r="E9" s="13"/>
      <c r="F9" s="13"/>
      <c r="G9" s="13"/>
      <c r="H9" s="13"/>
      <c r="K9" s="12"/>
    </row>
    <row r="10" spans="1:8" s="15" customFormat="1" ht="30" customHeight="1">
      <c r="A10" s="16">
        <v>10000000</v>
      </c>
      <c r="B10" s="17" t="s">
        <v>15</v>
      </c>
      <c r="C10" s="18">
        <f>C11+C15+C18+C23</f>
        <v>57417.5</v>
      </c>
      <c r="D10" s="19">
        <f>D11+D15+D18+D23</f>
        <v>57417.5</v>
      </c>
      <c r="E10" s="19">
        <f>E11+E15+E18+E23</f>
        <v>28988.9</v>
      </c>
      <c r="F10" s="19">
        <f>F11+F15+F18+F23</f>
        <v>32652.5</v>
      </c>
      <c r="G10" s="19">
        <f aca="true" t="shared" si="0" ref="G10:G15">F10/E10*100</f>
        <v>112.63794072903765</v>
      </c>
      <c r="H10" s="19">
        <f>F10/D10*100</f>
        <v>56.8685505290199</v>
      </c>
    </row>
    <row r="11" spans="1:8" s="15" customFormat="1" ht="51.75">
      <c r="A11" s="16">
        <v>11000000</v>
      </c>
      <c r="B11" s="17" t="s">
        <v>16</v>
      </c>
      <c r="C11" s="18">
        <f>C12+C14</f>
        <v>48799</v>
      </c>
      <c r="D11" s="19">
        <f>D12+D14</f>
        <v>48799</v>
      </c>
      <c r="E11" s="19">
        <f>E12+E14</f>
        <v>24742.800000000003</v>
      </c>
      <c r="F11" s="19">
        <f>F12+F14</f>
        <v>28118</v>
      </c>
      <c r="G11" s="19">
        <f t="shared" si="0"/>
        <v>113.64114004882227</v>
      </c>
      <c r="H11" s="19">
        <f aca="true" t="shared" si="1" ref="H11:H80">F11/D11*100</f>
        <v>57.62003319740159</v>
      </c>
    </row>
    <row r="12" spans="1:8" s="15" customFormat="1" ht="30" customHeight="1">
      <c r="A12" s="20">
        <v>11010000</v>
      </c>
      <c r="B12" s="21" t="s">
        <v>17</v>
      </c>
      <c r="C12" s="22">
        <v>48745.1</v>
      </c>
      <c r="D12" s="23">
        <v>48745.1</v>
      </c>
      <c r="E12" s="23">
        <v>24720.9</v>
      </c>
      <c r="F12" s="23">
        <v>28135.3</v>
      </c>
      <c r="G12" s="23">
        <f t="shared" si="0"/>
        <v>113.81179487801818</v>
      </c>
      <c r="H12" s="23">
        <f t="shared" si="1"/>
        <v>57.719237420786904</v>
      </c>
    </row>
    <row r="13" spans="1:8" s="15" customFormat="1" ht="54">
      <c r="A13" s="20">
        <v>11010400</v>
      </c>
      <c r="B13" s="21" t="s">
        <v>18</v>
      </c>
      <c r="C13" s="22">
        <v>375.5</v>
      </c>
      <c r="D13" s="23">
        <v>375.5</v>
      </c>
      <c r="E13" s="23">
        <v>188.2</v>
      </c>
      <c r="F13" s="23">
        <v>170.8</v>
      </c>
      <c r="G13" s="23">
        <f t="shared" si="0"/>
        <v>90.75451647183849</v>
      </c>
      <c r="H13" s="23">
        <f t="shared" si="1"/>
        <v>45.48601864181092</v>
      </c>
    </row>
    <row r="14" spans="1:8" s="15" customFormat="1" ht="54">
      <c r="A14" s="20">
        <v>11020200</v>
      </c>
      <c r="B14" s="21" t="s">
        <v>19</v>
      </c>
      <c r="C14" s="22">
        <v>53.9</v>
      </c>
      <c r="D14" s="23">
        <v>53.9</v>
      </c>
      <c r="E14" s="23">
        <v>21.9</v>
      </c>
      <c r="F14" s="23">
        <v>-17.3</v>
      </c>
      <c r="G14" s="23">
        <f t="shared" si="0"/>
        <v>-78.99543378995435</v>
      </c>
      <c r="H14" s="23">
        <f t="shared" si="1"/>
        <v>-32.096474953617815</v>
      </c>
    </row>
    <row r="15" spans="1:8" s="15" customFormat="1" ht="36.75" customHeight="1">
      <c r="A15" s="16">
        <v>13000000</v>
      </c>
      <c r="B15" s="17" t="s">
        <v>20</v>
      </c>
      <c r="C15" s="18">
        <f>SUM(C16:C17)</f>
        <v>4082.2</v>
      </c>
      <c r="D15" s="19">
        <f>SUM(D16:D17)</f>
        <v>4082.2</v>
      </c>
      <c r="E15" s="19">
        <f>SUM(E16:E17)</f>
        <v>2044.1</v>
      </c>
      <c r="F15" s="19">
        <f>SUM(F16:F17)</f>
        <v>2531.2</v>
      </c>
      <c r="G15" s="19">
        <f t="shared" si="0"/>
        <v>123.82955824079056</v>
      </c>
      <c r="H15" s="19">
        <f t="shared" si="1"/>
        <v>62.0057811964137</v>
      </c>
    </row>
    <row r="16" spans="1:8" s="15" customFormat="1" ht="37.5" customHeight="1" hidden="1">
      <c r="A16" s="20">
        <v>13020200</v>
      </c>
      <c r="B16" s="21" t="s">
        <v>21</v>
      </c>
      <c r="C16" s="22"/>
      <c r="D16" s="23"/>
      <c r="E16" s="23"/>
      <c r="F16" s="23"/>
      <c r="G16" s="23"/>
      <c r="H16" s="23" t="e">
        <f t="shared" si="1"/>
        <v>#DIV/0!</v>
      </c>
    </row>
    <row r="17" spans="1:8" s="15" customFormat="1" ht="30" customHeight="1">
      <c r="A17" s="20">
        <v>13050000</v>
      </c>
      <c r="B17" s="21" t="s">
        <v>22</v>
      </c>
      <c r="C17" s="22">
        <v>4082.2</v>
      </c>
      <c r="D17" s="23">
        <v>4082.2</v>
      </c>
      <c r="E17" s="23">
        <v>2044.1</v>
      </c>
      <c r="F17" s="23">
        <v>2531.2</v>
      </c>
      <c r="G17" s="23">
        <f aca="true" t="shared" si="2" ref="G17:G80">F17/E17*100</f>
        <v>123.82955824079056</v>
      </c>
      <c r="H17" s="23">
        <f t="shared" si="1"/>
        <v>62.0057811964137</v>
      </c>
    </row>
    <row r="18" spans="1:8" s="15" customFormat="1" ht="34.5">
      <c r="A18" s="16">
        <v>14000000</v>
      </c>
      <c r="B18" s="17" t="s">
        <v>23</v>
      </c>
      <c r="C18" s="18">
        <f>SUM(C19:C22)</f>
        <v>911.3</v>
      </c>
      <c r="D18" s="19">
        <f>SUM(D19:D22)</f>
        <v>911.3</v>
      </c>
      <c r="E18" s="19">
        <f>SUM(E19:E22)</f>
        <v>440.29999999999995</v>
      </c>
      <c r="F18" s="19">
        <f>SUM(F19:F22)</f>
        <v>252</v>
      </c>
      <c r="G18" s="19">
        <f t="shared" si="2"/>
        <v>57.23370429252783</v>
      </c>
      <c r="H18" s="19">
        <f t="shared" si="1"/>
        <v>27.652803687040496</v>
      </c>
    </row>
    <row r="19" spans="1:8" s="15" customFormat="1" ht="30" customHeight="1">
      <c r="A19" s="20">
        <v>14060100</v>
      </c>
      <c r="B19" s="21" t="s">
        <v>24</v>
      </c>
      <c r="C19" s="22">
        <v>15.3</v>
      </c>
      <c r="D19" s="23">
        <v>15.3</v>
      </c>
      <c r="E19" s="23">
        <v>7.3</v>
      </c>
      <c r="F19" s="23">
        <v>11.8</v>
      </c>
      <c r="G19" s="23">
        <f t="shared" si="2"/>
        <v>161.64383561643837</v>
      </c>
      <c r="H19" s="23">
        <f t="shared" si="1"/>
        <v>77.12418300653596</v>
      </c>
    </row>
    <row r="20" spans="1:8" s="15" customFormat="1" ht="42" customHeight="1">
      <c r="A20" s="20">
        <v>14060300</v>
      </c>
      <c r="B20" s="21" t="s">
        <v>25</v>
      </c>
      <c r="C20" s="22">
        <v>31.7</v>
      </c>
      <c r="D20" s="23">
        <v>31.7</v>
      </c>
      <c r="E20" s="23">
        <v>14.6</v>
      </c>
      <c r="F20" s="23">
        <v>11</v>
      </c>
      <c r="G20" s="23">
        <f t="shared" si="2"/>
        <v>75.34246575342466</v>
      </c>
      <c r="H20" s="23">
        <f t="shared" si="1"/>
        <v>34.70031545741325</v>
      </c>
    </row>
    <row r="21" spans="1:8" s="15" customFormat="1" ht="54" hidden="1">
      <c r="A21" s="20">
        <v>14060900</v>
      </c>
      <c r="B21" s="21" t="s">
        <v>26</v>
      </c>
      <c r="C21" s="22"/>
      <c r="D21" s="23"/>
      <c r="E21" s="23"/>
      <c r="F21" s="23"/>
      <c r="G21" s="23" t="e">
        <f t="shared" si="2"/>
        <v>#DIV/0!</v>
      </c>
      <c r="H21" s="23" t="e">
        <f t="shared" si="1"/>
        <v>#DIV/0!</v>
      </c>
    </row>
    <row r="22" spans="1:8" s="15" customFormat="1" ht="36">
      <c r="A22" s="20">
        <v>14070000</v>
      </c>
      <c r="B22" s="21" t="s">
        <v>27</v>
      </c>
      <c r="C22" s="22">
        <v>864.3</v>
      </c>
      <c r="D22" s="23">
        <v>864.3</v>
      </c>
      <c r="E22" s="23">
        <v>418.4</v>
      </c>
      <c r="F22" s="23">
        <v>229.2</v>
      </c>
      <c r="G22" s="23">
        <f t="shared" si="2"/>
        <v>54.780114722753346</v>
      </c>
      <c r="H22" s="23">
        <f t="shared" si="1"/>
        <v>26.51856994099271</v>
      </c>
    </row>
    <row r="23" spans="1:8" s="15" customFormat="1" ht="30" customHeight="1">
      <c r="A23" s="16">
        <v>16000000</v>
      </c>
      <c r="B23" s="17" t="s">
        <v>28</v>
      </c>
      <c r="C23" s="18">
        <f>SUM(C24:C25)</f>
        <v>3625</v>
      </c>
      <c r="D23" s="19">
        <f>SUM(D24:D25)</f>
        <v>3625</v>
      </c>
      <c r="E23" s="19">
        <f>SUM(E24:E25)</f>
        <v>1761.6999999999998</v>
      </c>
      <c r="F23" s="19">
        <f>SUM(F24:F25)</f>
        <v>1751.3000000000002</v>
      </c>
      <c r="G23" s="19">
        <f t="shared" si="2"/>
        <v>99.40966112277916</v>
      </c>
      <c r="H23" s="19">
        <f t="shared" si="1"/>
        <v>48.31172413793104</v>
      </c>
    </row>
    <row r="24" spans="1:8" s="15" customFormat="1" ht="30" customHeight="1">
      <c r="A24" s="20">
        <v>16010000</v>
      </c>
      <c r="B24" s="21" t="s">
        <v>29</v>
      </c>
      <c r="C24" s="22">
        <v>1174.9</v>
      </c>
      <c r="D24" s="23">
        <v>1174.9</v>
      </c>
      <c r="E24" s="23">
        <v>585.9</v>
      </c>
      <c r="F24" s="23">
        <v>528.1</v>
      </c>
      <c r="G24" s="23">
        <f t="shared" si="2"/>
        <v>90.13483529612563</v>
      </c>
      <c r="H24" s="23">
        <f t="shared" si="1"/>
        <v>44.94850625585156</v>
      </c>
    </row>
    <row r="25" spans="1:8" s="15" customFormat="1" ht="36">
      <c r="A25" s="20">
        <v>16050000</v>
      </c>
      <c r="B25" s="21" t="s">
        <v>30</v>
      </c>
      <c r="C25" s="22">
        <v>2450.1</v>
      </c>
      <c r="D25" s="23">
        <v>2450.1</v>
      </c>
      <c r="E25" s="23">
        <v>1175.8</v>
      </c>
      <c r="F25" s="23">
        <v>1223.2</v>
      </c>
      <c r="G25" s="23">
        <f t="shared" si="2"/>
        <v>104.03129783976868</v>
      </c>
      <c r="H25" s="23">
        <f t="shared" si="1"/>
        <v>49.92449287784172</v>
      </c>
    </row>
    <row r="26" spans="1:8" s="15" customFormat="1" ht="30" customHeight="1">
      <c r="A26" s="16">
        <v>20000000</v>
      </c>
      <c r="B26" s="17" t="s">
        <v>31</v>
      </c>
      <c r="C26" s="18">
        <f>C27+C31+C34</f>
        <v>1579.6000000000001</v>
      </c>
      <c r="D26" s="19">
        <f>D27+D31+D34</f>
        <v>1579.6000000000001</v>
      </c>
      <c r="E26" s="19">
        <f>E27+E31+E34</f>
        <v>741.9</v>
      </c>
      <c r="F26" s="19">
        <f>F27+F31+F34</f>
        <v>1080.2</v>
      </c>
      <c r="G26" s="19">
        <f t="shared" si="2"/>
        <v>145.5991373500472</v>
      </c>
      <c r="H26" s="19">
        <f t="shared" si="1"/>
        <v>68.38440111420613</v>
      </c>
    </row>
    <row r="27" spans="1:8" s="15" customFormat="1" ht="34.5">
      <c r="A27" s="16">
        <v>21000000</v>
      </c>
      <c r="B27" s="17" t="s">
        <v>32</v>
      </c>
      <c r="C27" s="18">
        <f>SUM(C28:C30)</f>
        <v>1015</v>
      </c>
      <c r="D27" s="19">
        <f>SUM(D28:D30)</f>
        <v>1015</v>
      </c>
      <c r="E27" s="19">
        <f>SUM(E28:E30)</f>
        <v>474.1</v>
      </c>
      <c r="F27" s="19">
        <f>SUM(F28:F30)</f>
        <v>684.9</v>
      </c>
      <c r="G27" s="19">
        <f t="shared" si="2"/>
        <v>144.46319341910987</v>
      </c>
      <c r="H27" s="19">
        <f t="shared" si="1"/>
        <v>67.47783251231527</v>
      </c>
    </row>
    <row r="28" spans="1:8" s="15" customFormat="1" ht="138.75" customHeight="1">
      <c r="A28" s="20">
        <v>21080900</v>
      </c>
      <c r="B28" s="21" t="s">
        <v>33</v>
      </c>
      <c r="C28" s="22">
        <v>15</v>
      </c>
      <c r="D28" s="23">
        <v>15</v>
      </c>
      <c r="E28" s="23">
        <v>5.4</v>
      </c>
      <c r="F28" s="23">
        <v>6.1</v>
      </c>
      <c r="G28" s="19">
        <f t="shared" si="2"/>
        <v>112.96296296296295</v>
      </c>
      <c r="H28" s="19">
        <f t="shared" si="1"/>
        <v>40.666666666666664</v>
      </c>
    </row>
    <row r="29" spans="1:8" s="15" customFormat="1" ht="36">
      <c r="A29" s="20">
        <v>21081100</v>
      </c>
      <c r="B29" s="21" t="s">
        <v>34</v>
      </c>
      <c r="C29" s="22">
        <v>160</v>
      </c>
      <c r="D29" s="23">
        <v>160</v>
      </c>
      <c r="E29" s="23">
        <v>69</v>
      </c>
      <c r="F29" s="23">
        <v>67.3</v>
      </c>
      <c r="G29" s="23">
        <f t="shared" si="2"/>
        <v>97.53623188405797</v>
      </c>
      <c r="H29" s="23">
        <f t="shared" si="1"/>
        <v>42.0625</v>
      </c>
    </row>
    <row r="30" spans="1:8" s="15" customFormat="1" ht="36.75" customHeight="1">
      <c r="A30" s="20">
        <v>21081300</v>
      </c>
      <c r="B30" s="21" t="s">
        <v>35</v>
      </c>
      <c r="C30" s="22">
        <v>840</v>
      </c>
      <c r="D30" s="23">
        <v>840</v>
      </c>
      <c r="E30" s="23">
        <v>399.7</v>
      </c>
      <c r="F30" s="23">
        <v>611.5</v>
      </c>
      <c r="G30" s="23">
        <f t="shared" si="2"/>
        <v>152.98974230673005</v>
      </c>
      <c r="H30" s="23">
        <f t="shared" si="1"/>
        <v>72.79761904761905</v>
      </c>
    </row>
    <row r="31" spans="1:8" s="15" customFormat="1" ht="59.25" customHeight="1">
      <c r="A31" s="16">
        <v>22000000</v>
      </c>
      <c r="B31" s="17" t="s">
        <v>36</v>
      </c>
      <c r="C31" s="18">
        <f>C32+C33</f>
        <v>558.9</v>
      </c>
      <c r="D31" s="19">
        <f>D32+D33</f>
        <v>558.9</v>
      </c>
      <c r="E31" s="19">
        <f>E32+E33</f>
        <v>264.5</v>
      </c>
      <c r="F31" s="19">
        <f>F32+F33</f>
        <v>382.1</v>
      </c>
      <c r="G31" s="19">
        <f t="shared" si="2"/>
        <v>144.46124763705103</v>
      </c>
      <c r="H31" s="19">
        <f t="shared" si="1"/>
        <v>68.36643406691717</v>
      </c>
    </row>
    <row r="32" spans="1:8" s="15" customFormat="1" ht="54">
      <c r="A32" s="20">
        <v>22080400</v>
      </c>
      <c r="B32" s="21" t="s">
        <v>37</v>
      </c>
      <c r="C32" s="22">
        <v>101.4</v>
      </c>
      <c r="D32" s="23">
        <v>101.4</v>
      </c>
      <c r="E32" s="23">
        <v>49.7</v>
      </c>
      <c r="F32" s="23">
        <v>64.6</v>
      </c>
      <c r="G32" s="23">
        <f t="shared" si="2"/>
        <v>129.9798792756539</v>
      </c>
      <c r="H32" s="23">
        <f t="shared" si="1"/>
        <v>63.708086785009854</v>
      </c>
    </row>
    <row r="33" spans="1:8" s="15" customFormat="1" ht="30" customHeight="1">
      <c r="A33" s="20">
        <v>22090000</v>
      </c>
      <c r="B33" s="21" t="s">
        <v>38</v>
      </c>
      <c r="C33" s="22">
        <v>457.5</v>
      </c>
      <c r="D33" s="23">
        <v>457.5</v>
      </c>
      <c r="E33" s="23">
        <v>214.8</v>
      </c>
      <c r="F33" s="23">
        <v>317.5</v>
      </c>
      <c r="G33" s="23">
        <f t="shared" si="2"/>
        <v>147.8119180633147</v>
      </c>
      <c r="H33" s="23">
        <f t="shared" si="1"/>
        <v>69.39890710382514</v>
      </c>
    </row>
    <row r="34" spans="1:8" s="15" customFormat="1" ht="18">
      <c r="A34" s="16">
        <v>24000000</v>
      </c>
      <c r="B34" s="17" t="s">
        <v>39</v>
      </c>
      <c r="C34" s="18">
        <f>SUM(C35:C36)</f>
        <v>5.7</v>
      </c>
      <c r="D34" s="19">
        <f>SUM(D35:D36)</f>
        <v>5.7</v>
      </c>
      <c r="E34" s="19">
        <f>SUM(E35:E36)</f>
        <v>3.3</v>
      </c>
      <c r="F34" s="19">
        <f>SUM(F35:F36)</f>
        <v>13.2</v>
      </c>
      <c r="G34" s="19">
        <f t="shared" si="2"/>
        <v>400</v>
      </c>
      <c r="H34" s="19">
        <f t="shared" si="1"/>
        <v>231.578947368421</v>
      </c>
    </row>
    <row r="35" spans="1:8" s="15" customFormat="1" ht="90">
      <c r="A35" s="20">
        <v>24030000</v>
      </c>
      <c r="B35" s="21" t="s">
        <v>40</v>
      </c>
      <c r="C35" s="22">
        <v>0.7</v>
      </c>
      <c r="D35" s="23">
        <v>0.7</v>
      </c>
      <c r="E35" s="23">
        <v>0.3</v>
      </c>
      <c r="F35" s="23">
        <v>0.2</v>
      </c>
      <c r="G35" s="19">
        <f t="shared" si="2"/>
        <v>66.66666666666667</v>
      </c>
      <c r="H35" s="23">
        <f t="shared" si="1"/>
        <v>28.571428571428577</v>
      </c>
    </row>
    <row r="36" spans="1:8" s="15" customFormat="1" ht="30" customHeight="1">
      <c r="A36" s="20">
        <v>24060300</v>
      </c>
      <c r="B36" s="21" t="s">
        <v>41</v>
      </c>
      <c r="C36" s="22">
        <v>5</v>
      </c>
      <c r="D36" s="23">
        <v>5</v>
      </c>
      <c r="E36" s="23">
        <v>3</v>
      </c>
      <c r="F36" s="23">
        <v>13</v>
      </c>
      <c r="G36" s="23">
        <f t="shared" si="2"/>
        <v>433.3333333333333</v>
      </c>
      <c r="H36" s="23">
        <f t="shared" si="1"/>
        <v>260</v>
      </c>
    </row>
    <row r="37" spans="1:8" s="24" customFormat="1" ht="30" customHeight="1">
      <c r="A37" s="16">
        <v>30000000</v>
      </c>
      <c r="B37" s="17" t="s">
        <v>42</v>
      </c>
      <c r="C37" s="18">
        <f>C38</f>
        <v>47</v>
      </c>
      <c r="D37" s="19">
        <f aca="true" t="shared" si="3" ref="D37:F39">D38</f>
        <v>47</v>
      </c>
      <c r="E37" s="19">
        <f t="shared" si="3"/>
        <v>15.7</v>
      </c>
      <c r="F37" s="19">
        <f t="shared" si="3"/>
        <v>15.6</v>
      </c>
      <c r="G37" s="23">
        <f t="shared" si="2"/>
        <v>99.36305732484077</v>
      </c>
      <c r="H37" s="23">
        <f t="shared" si="1"/>
        <v>33.191489361702125</v>
      </c>
    </row>
    <row r="38" spans="1:8" s="15" customFormat="1" ht="36">
      <c r="A38" s="20">
        <v>31000000</v>
      </c>
      <c r="B38" s="21" t="s">
        <v>43</v>
      </c>
      <c r="C38" s="22">
        <f>C39</f>
        <v>47</v>
      </c>
      <c r="D38" s="23">
        <f t="shared" si="3"/>
        <v>47</v>
      </c>
      <c r="E38" s="23">
        <f t="shared" si="3"/>
        <v>15.7</v>
      </c>
      <c r="F38" s="23">
        <f t="shared" si="3"/>
        <v>15.6</v>
      </c>
      <c r="G38" s="23">
        <f t="shared" si="2"/>
        <v>99.36305732484077</v>
      </c>
      <c r="H38" s="23">
        <f t="shared" si="1"/>
        <v>33.191489361702125</v>
      </c>
    </row>
    <row r="39" spans="1:8" s="15" customFormat="1" ht="126">
      <c r="A39" s="20">
        <v>31010000</v>
      </c>
      <c r="B39" s="21" t="s">
        <v>44</v>
      </c>
      <c r="C39" s="22">
        <f>C40</f>
        <v>47</v>
      </c>
      <c r="D39" s="23">
        <f t="shared" si="3"/>
        <v>47</v>
      </c>
      <c r="E39" s="23">
        <f t="shared" si="3"/>
        <v>15.7</v>
      </c>
      <c r="F39" s="23">
        <f t="shared" si="3"/>
        <v>15.6</v>
      </c>
      <c r="G39" s="23">
        <f t="shared" si="2"/>
        <v>99.36305732484077</v>
      </c>
      <c r="H39" s="23">
        <f t="shared" si="1"/>
        <v>33.191489361702125</v>
      </c>
    </row>
    <row r="40" spans="1:8" s="15" customFormat="1" ht="126">
      <c r="A40" s="20">
        <v>31010200</v>
      </c>
      <c r="B40" s="21" t="s">
        <v>44</v>
      </c>
      <c r="C40" s="22">
        <v>47</v>
      </c>
      <c r="D40" s="23">
        <v>47</v>
      </c>
      <c r="E40" s="23">
        <v>15.7</v>
      </c>
      <c r="F40" s="23">
        <v>15.6</v>
      </c>
      <c r="G40" s="23">
        <f t="shared" si="2"/>
        <v>99.36305732484077</v>
      </c>
      <c r="H40" s="23">
        <f t="shared" si="1"/>
        <v>33.191489361702125</v>
      </c>
    </row>
    <row r="41" spans="1:8" s="25" customFormat="1" ht="30" customHeight="1">
      <c r="A41" s="126" t="s">
        <v>45</v>
      </c>
      <c r="B41" s="127"/>
      <c r="C41" s="26">
        <f>C10+C26+C37</f>
        <v>59044.1</v>
      </c>
      <c r="D41" s="27">
        <f>D10+D26+D37</f>
        <v>59044.1</v>
      </c>
      <c r="E41" s="27">
        <f>E10+E26+E37</f>
        <v>29746.500000000004</v>
      </c>
      <c r="F41" s="27">
        <f>F10+F26+F37</f>
        <v>33748.299999999996</v>
      </c>
      <c r="G41" s="27">
        <f t="shared" si="2"/>
        <v>113.4530112786378</v>
      </c>
      <c r="H41" s="27">
        <f t="shared" si="1"/>
        <v>57.157785451891044</v>
      </c>
    </row>
    <row r="42" spans="1:8" s="25" customFormat="1" ht="30" customHeight="1">
      <c r="A42" s="28">
        <v>40000000</v>
      </c>
      <c r="B42" s="29" t="s">
        <v>46</v>
      </c>
      <c r="C42" s="30">
        <f>C43+C45</f>
        <v>42389.1</v>
      </c>
      <c r="D42" s="31">
        <f>D43+D45</f>
        <v>42392.3</v>
      </c>
      <c r="E42" s="31">
        <f>E43+E45</f>
        <v>19325.3</v>
      </c>
      <c r="F42" s="31">
        <f>F43+F45</f>
        <v>18505</v>
      </c>
      <c r="G42" s="31">
        <f t="shared" si="2"/>
        <v>95.75530522165245</v>
      </c>
      <c r="H42" s="31">
        <f t="shared" si="1"/>
        <v>43.65179525527041</v>
      </c>
    </row>
    <row r="43" spans="1:8" s="15" customFormat="1" ht="30" customHeight="1">
      <c r="A43" s="20">
        <v>41020000</v>
      </c>
      <c r="B43" s="21" t="s">
        <v>47</v>
      </c>
      <c r="C43" s="22">
        <f>SUM(C44:C44)</f>
        <v>16906.9</v>
      </c>
      <c r="D43" s="23">
        <f>SUM(D44:D44)</f>
        <v>16906.9</v>
      </c>
      <c r="E43" s="23">
        <f>SUM(E44:E44)</f>
        <v>7795.7</v>
      </c>
      <c r="F43" s="23">
        <f>SUM(F44:F44)</f>
        <v>7910.9</v>
      </c>
      <c r="G43" s="23">
        <f t="shared" si="2"/>
        <v>101.47773772720858</v>
      </c>
      <c r="H43" s="23">
        <f t="shared" si="1"/>
        <v>46.79095517214864</v>
      </c>
    </row>
    <row r="44" spans="1:8" s="15" customFormat="1" ht="36">
      <c r="A44" s="20">
        <v>41020100</v>
      </c>
      <c r="B44" s="21" t="s">
        <v>48</v>
      </c>
      <c r="C44" s="22">
        <v>16906.9</v>
      </c>
      <c r="D44" s="23">
        <v>16906.9</v>
      </c>
      <c r="E44" s="23">
        <v>7795.7</v>
      </c>
      <c r="F44" s="23">
        <v>7910.9</v>
      </c>
      <c r="G44" s="23">
        <f>F44/E44*100</f>
        <v>101.47773772720858</v>
      </c>
      <c r="H44" s="23">
        <f t="shared" si="1"/>
        <v>46.79095517214864</v>
      </c>
    </row>
    <row r="45" spans="1:11" s="15" customFormat="1" ht="30" customHeight="1">
      <c r="A45" s="20">
        <v>41030000</v>
      </c>
      <c r="B45" s="21" t="s">
        <v>49</v>
      </c>
      <c r="C45" s="22">
        <f>SUM(C46:C51)</f>
        <v>25482.199999999997</v>
      </c>
      <c r="D45" s="23">
        <f>SUM(D46:D51)</f>
        <v>25485.399999999998</v>
      </c>
      <c r="E45" s="23">
        <f>SUM(E46:E51)</f>
        <v>11529.6</v>
      </c>
      <c r="F45" s="23">
        <f>SUM(F46:F51)</f>
        <v>10594.1</v>
      </c>
      <c r="G45" s="23">
        <f t="shared" si="2"/>
        <v>91.88610185956148</v>
      </c>
      <c r="H45" s="23">
        <f t="shared" si="1"/>
        <v>41.56929065268742</v>
      </c>
      <c r="K45" s="32"/>
    </row>
    <row r="46" spans="1:8" s="15" customFormat="1" ht="108">
      <c r="A46" s="20">
        <v>41030600</v>
      </c>
      <c r="B46" s="21" t="s">
        <v>50</v>
      </c>
      <c r="C46" s="22">
        <v>17284.8</v>
      </c>
      <c r="D46" s="23">
        <v>17284.8</v>
      </c>
      <c r="E46" s="23">
        <v>8613.4</v>
      </c>
      <c r="F46" s="23">
        <v>8596.1</v>
      </c>
      <c r="G46" s="23">
        <f t="shared" si="2"/>
        <v>99.79915016137647</v>
      </c>
      <c r="H46" s="23">
        <f t="shared" si="1"/>
        <v>49.7321345922429</v>
      </c>
    </row>
    <row r="47" spans="1:8" s="15" customFormat="1" ht="144">
      <c r="A47" s="20">
        <v>41030800</v>
      </c>
      <c r="B47" s="21" t="s">
        <v>51</v>
      </c>
      <c r="C47" s="22">
        <v>4896.4</v>
      </c>
      <c r="D47" s="23">
        <v>4896.4</v>
      </c>
      <c r="E47" s="23">
        <v>1592.4</v>
      </c>
      <c r="F47" s="23">
        <v>702.6</v>
      </c>
      <c r="G47" s="23">
        <f t="shared" si="2"/>
        <v>44.122079879427275</v>
      </c>
      <c r="H47" s="23">
        <f t="shared" si="1"/>
        <v>14.349317866187405</v>
      </c>
    </row>
    <row r="48" spans="1:8" s="15" customFormat="1" ht="270">
      <c r="A48" s="20">
        <v>41030900</v>
      </c>
      <c r="B48" s="33" t="s">
        <v>52</v>
      </c>
      <c r="C48" s="22">
        <v>2687.8</v>
      </c>
      <c r="D48" s="23">
        <v>2687.8</v>
      </c>
      <c r="E48" s="23">
        <v>903.1</v>
      </c>
      <c r="F48" s="23">
        <v>878.4</v>
      </c>
      <c r="G48" s="23">
        <f t="shared" si="2"/>
        <v>97.2649761931126</v>
      </c>
      <c r="H48" s="23">
        <f t="shared" si="1"/>
        <v>32.681003050822234</v>
      </c>
    </row>
    <row r="49" spans="1:8" s="15" customFormat="1" ht="108">
      <c r="A49" s="20">
        <v>41031000</v>
      </c>
      <c r="B49" s="21" t="s">
        <v>53</v>
      </c>
      <c r="C49" s="22">
        <v>67</v>
      </c>
      <c r="D49" s="23">
        <v>67</v>
      </c>
      <c r="E49" s="23">
        <v>43.2</v>
      </c>
      <c r="F49" s="23">
        <v>41.3</v>
      </c>
      <c r="G49" s="23">
        <f t="shared" si="2"/>
        <v>95.60185185185183</v>
      </c>
      <c r="H49" s="23">
        <f t="shared" si="1"/>
        <v>61.64179104477612</v>
      </c>
    </row>
    <row r="50" spans="1:8" s="15" customFormat="1" ht="30" customHeight="1">
      <c r="A50" s="20">
        <v>41035000</v>
      </c>
      <c r="B50" s="21" t="s">
        <v>54</v>
      </c>
      <c r="C50" s="22">
        <v>428.2</v>
      </c>
      <c r="D50" s="23">
        <v>428.2</v>
      </c>
      <c r="E50" s="23">
        <v>315.5</v>
      </c>
      <c r="F50" s="23">
        <v>315.5</v>
      </c>
      <c r="G50" s="23">
        <f t="shared" si="2"/>
        <v>100</v>
      </c>
      <c r="H50" s="23">
        <f t="shared" si="1"/>
        <v>73.68052312003736</v>
      </c>
    </row>
    <row r="51" spans="1:8" s="15" customFormat="1" ht="126">
      <c r="A51" s="20">
        <v>41035800</v>
      </c>
      <c r="B51" s="21" t="s">
        <v>55</v>
      </c>
      <c r="C51" s="22">
        <v>118</v>
      </c>
      <c r="D51" s="23">
        <v>121.2</v>
      </c>
      <c r="E51" s="23">
        <v>62</v>
      </c>
      <c r="F51" s="23">
        <v>60.2</v>
      </c>
      <c r="G51" s="23">
        <f t="shared" si="2"/>
        <v>97.0967741935484</v>
      </c>
      <c r="H51" s="23">
        <f t="shared" si="1"/>
        <v>49.66996699669967</v>
      </c>
    </row>
    <row r="52" spans="1:8" s="25" customFormat="1" ht="30" customHeight="1">
      <c r="A52" s="121" t="s">
        <v>56</v>
      </c>
      <c r="B52" s="122"/>
      <c r="C52" s="34">
        <f>SUM(C41:C42)</f>
        <v>101433.2</v>
      </c>
      <c r="D52" s="34">
        <f>SUM(D41:D42)</f>
        <v>101436.4</v>
      </c>
      <c r="E52" s="34">
        <f>SUM(E41:E42)</f>
        <v>49071.8</v>
      </c>
      <c r="F52" s="34">
        <f>SUM(F41:F42)</f>
        <v>52253.299999999996</v>
      </c>
      <c r="G52" s="34">
        <f t="shared" si="2"/>
        <v>106.48335704009226</v>
      </c>
      <c r="H52" s="34">
        <f t="shared" si="1"/>
        <v>51.51336206726579</v>
      </c>
    </row>
    <row r="53" spans="1:8" s="9" customFormat="1" ht="18">
      <c r="A53" s="13"/>
      <c r="B53" s="14" t="s">
        <v>57</v>
      </c>
      <c r="C53" s="13"/>
      <c r="D53" s="13"/>
      <c r="E53" s="13"/>
      <c r="F53" s="13"/>
      <c r="G53" s="13"/>
      <c r="H53" s="13"/>
    </row>
    <row r="54" spans="1:8" s="15" customFormat="1" ht="30" customHeight="1">
      <c r="A54" s="16">
        <v>10000000</v>
      </c>
      <c r="B54" s="35" t="s">
        <v>15</v>
      </c>
      <c r="C54" s="36">
        <f aca="true" t="shared" si="4" ref="C54:E55">C55</f>
        <v>1325</v>
      </c>
      <c r="D54" s="16">
        <f t="shared" si="4"/>
        <v>1325</v>
      </c>
      <c r="E54" s="16">
        <f t="shared" si="4"/>
        <v>622.1</v>
      </c>
      <c r="F54" s="16">
        <v>554.5</v>
      </c>
      <c r="G54" s="19">
        <f t="shared" si="2"/>
        <v>89.13357981031989</v>
      </c>
      <c r="H54" s="19">
        <f t="shared" si="1"/>
        <v>41.84905660377358</v>
      </c>
    </row>
    <row r="55" spans="1:8" s="15" customFormat="1" ht="30" customHeight="1">
      <c r="A55" s="16">
        <v>12000000</v>
      </c>
      <c r="B55" s="35" t="s">
        <v>58</v>
      </c>
      <c r="C55" s="36">
        <f t="shared" si="4"/>
        <v>1325</v>
      </c>
      <c r="D55" s="16">
        <f t="shared" si="4"/>
        <v>1325</v>
      </c>
      <c r="E55" s="16">
        <f t="shared" si="4"/>
        <v>622.1</v>
      </c>
      <c r="F55" s="16">
        <f>F54</f>
        <v>554.5</v>
      </c>
      <c r="G55" s="19">
        <f t="shared" si="2"/>
        <v>89.13357981031989</v>
      </c>
      <c r="H55" s="19">
        <f t="shared" si="1"/>
        <v>41.84905660377358</v>
      </c>
    </row>
    <row r="56" spans="1:8" s="15" customFormat="1" ht="18">
      <c r="A56" s="20">
        <v>12020000</v>
      </c>
      <c r="B56" s="21" t="s">
        <v>59</v>
      </c>
      <c r="C56" s="37">
        <v>1325</v>
      </c>
      <c r="D56" s="20">
        <v>1325</v>
      </c>
      <c r="E56" s="23">
        <v>622.1</v>
      </c>
      <c r="F56" s="23">
        <f>F55</f>
        <v>554.5</v>
      </c>
      <c r="G56" s="23">
        <f t="shared" si="2"/>
        <v>89.13357981031989</v>
      </c>
      <c r="H56" s="23">
        <f t="shared" si="1"/>
        <v>41.84905660377358</v>
      </c>
    </row>
    <row r="57" spans="1:8" s="15" customFormat="1" ht="30" customHeight="1">
      <c r="A57" s="16">
        <v>20000000</v>
      </c>
      <c r="B57" s="35" t="s">
        <v>31</v>
      </c>
      <c r="C57" s="18">
        <f>C58+C60</f>
        <v>10.6</v>
      </c>
      <c r="D57" s="19">
        <f>D58+D60</f>
        <v>10.6</v>
      </c>
      <c r="E57" s="19">
        <f>E58+E60</f>
        <v>4.9</v>
      </c>
      <c r="F57" s="19">
        <f>F58+F60</f>
        <v>9.1</v>
      </c>
      <c r="G57" s="19">
        <f t="shared" si="2"/>
        <v>185.7142857142857</v>
      </c>
      <c r="H57" s="19">
        <f t="shared" si="1"/>
        <v>85.84905660377359</v>
      </c>
    </row>
    <row r="58" spans="1:8" s="15" customFormat="1" ht="34.5">
      <c r="A58" s="16">
        <v>21000000</v>
      </c>
      <c r="B58" s="17" t="s">
        <v>32</v>
      </c>
      <c r="C58" s="18">
        <f>C59</f>
        <v>7.6</v>
      </c>
      <c r="D58" s="19">
        <f>D59</f>
        <v>7.6</v>
      </c>
      <c r="E58" s="19">
        <f>E59</f>
        <v>3.6</v>
      </c>
      <c r="F58" s="19">
        <v>4.8</v>
      </c>
      <c r="G58" s="19">
        <f t="shared" si="2"/>
        <v>133.33333333333331</v>
      </c>
      <c r="H58" s="19">
        <f t="shared" si="1"/>
        <v>63.1578947368421</v>
      </c>
    </row>
    <row r="59" spans="1:8" s="15" customFormat="1" ht="81" customHeight="1">
      <c r="A59" s="20">
        <v>21080700</v>
      </c>
      <c r="B59" s="38" t="s">
        <v>60</v>
      </c>
      <c r="C59" s="22">
        <v>7.6</v>
      </c>
      <c r="D59" s="23">
        <v>7.6</v>
      </c>
      <c r="E59" s="23">
        <v>3.6</v>
      </c>
      <c r="F59" s="23">
        <v>4.8</v>
      </c>
      <c r="G59" s="19">
        <f t="shared" si="2"/>
        <v>133.33333333333331</v>
      </c>
      <c r="H59" s="23">
        <f t="shared" si="1"/>
        <v>63.1578947368421</v>
      </c>
    </row>
    <row r="60" spans="1:8" s="15" customFormat="1" ht="30" customHeight="1">
      <c r="A60" s="16">
        <v>24000000</v>
      </c>
      <c r="B60" s="35" t="s">
        <v>39</v>
      </c>
      <c r="C60" s="18">
        <f>SUM(C61:C61)</f>
        <v>3</v>
      </c>
      <c r="D60" s="19">
        <f>SUM(D61:D61)</f>
        <v>3</v>
      </c>
      <c r="E60" s="19">
        <f>SUM(E61:E61)</f>
        <v>1.3</v>
      </c>
      <c r="F60" s="19">
        <v>4.3</v>
      </c>
      <c r="G60" s="19">
        <f t="shared" si="2"/>
        <v>330.7692307692308</v>
      </c>
      <c r="H60" s="19">
        <f t="shared" si="1"/>
        <v>143.33333333333334</v>
      </c>
    </row>
    <row r="61" spans="1:8" s="15" customFormat="1" ht="98.25" customHeight="1">
      <c r="A61" s="20">
        <v>24062100</v>
      </c>
      <c r="B61" s="38" t="s">
        <v>61</v>
      </c>
      <c r="C61" s="22">
        <v>3</v>
      </c>
      <c r="D61" s="23">
        <v>3</v>
      </c>
      <c r="E61" s="23">
        <v>1.3</v>
      </c>
      <c r="F61" s="23">
        <v>4.3</v>
      </c>
      <c r="G61" s="23">
        <f t="shared" si="2"/>
        <v>330.7692307692308</v>
      </c>
      <c r="H61" s="23">
        <f t="shared" si="1"/>
        <v>143.33333333333334</v>
      </c>
    </row>
    <row r="62" spans="1:8" s="15" customFormat="1" ht="18">
      <c r="A62" s="16">
        <v>30000000</v>
      </c>
      <c r="B62" s="35" t="s">
        <v>42</v>
      </c>
      <c r="C62" s="18">
        <f>C63+C65</f>
        <v>1206.6</v>
      </c>
      <c r="D62" s="19">
        <f>D63+D65</f>
        <v>1804.6000000000001</v>
      </c>
      <c r="E62" s="19">
        <f>E63+E65</f>
        <v>813</v>
      </c>
      <c r="F62" s="19">
        <v>788.8</v>
      </c>
      <c r="G62" s="19">
        <f t="shared" si="2"/>
        <v>97.02337023370234</v>
      </c>
      <c r="H62" s="19">
        <f t="shared" si="1"/>
        <v>43.71051756621965</v>
      </c>
    </row>
    <row r="63" spans="1:8" s="15" customFormat="1" ht="34.5">
      <c r="A63" s="16">
        <v>31000000</v>
      </c>
      <c r="B63" s="35" t="s">
        <v>43</v>
      </c>
      <c r="C63" s="18">
        <f>C64</f>
        <v>306.2</v>
      </c>
      <c r="D63" s="19">
        <f>D64</f>
        <v>306.2</v>
      </c>
      <c r="E63" s="19">
        <f>E64</f>
        <v>137</v>
      </c>
      <c r="F63" s="19">
        <f>F64</f>
        <v>57.7</v>
      </c>
      <c r="G63" s="19">
        <f t="shared" si="2"/>
        <v>42.11678832116789</v>
      </c>
      <c r="H63" s="19">
        <f t="shared" si="1"/>
        <v>18.843892880470285</v>
      </c>
    </row>
    <row r="64" spans="1:8" s="15" customFormat="1" ht="39.75" customHeight="1">
      <c r="A64" s="20">
        <v>31030000</v>
      </c>
      <c r="B64" s="38" t="s">
        <v>62</v>
      </c>
      <c r="C64" s="22">
        <v>306.2</v>
      </c>
      <c r="D64" s="23">
        <v>306.2</v>
      </c>
      <c r="E64" s="23">
        <v>137</v>
      </c>
      <c r="F64" s="23">
        <v>57.7</v>
      </c>
      <c r="G64" s="19">
        <f t="shared" si="2"/>
        <v>42.11678832116789</v>
      </c>
      <c r="H64" s="23">
        <f t="shared" si="1"/>
        <v>18.843892880470285</v>
      </c>
    </row>
    <row r="65" spans="1:9" s="15" customFormat="1" ht="34.5">
      <c r="A65" s="16">
        <v>33000000</v>
      </c>
      <c r="B65" s="35" t="s">
        <v>63</v>
      </c>
      <c r="C65" s="18">
        <f>C66</f>
        <v>900.4</v>
      </c>
      <c r="D65" s="19">
        <f>D66</f>
        <v>1498.4</v>
      </c>
      <c r="E65" s="19">
        <f>E66</f>
        <v>676</v>
      </c>
      <c r="F65" s="19">
        <v>731.1</v>
      </c>
      <c r="G65" s="19">
        <f t="shared" si="2"/>
        <v>108.1508875739645</v>
      </c>
      <c r="H65" s="19">
        <f t="shared" si="1"/>
        <v>48.79204484783769</v>
      </c>
      <c r="I65" s="39"/>
    </row>
    <row r="66" spans="1:9" s="15" customFormat="1" ht="75" customHeight="1">
      <c r="A66" s="20">
        <v>33010100</v>
      </c>
      <c r="B66" s="40" t="s">
        <v>64</v>
      </c>
      <c r="C66" s="22">
        <v>900.4</v>
      </c>
      <c r="D66" s="23">
        <v>1498.4</v>
      </c>
      <c r="E66" s="23">
        <v>676</v>
      </c>
      <c r="F66" s="23">
        <v>731.1</v>
      </c>
      <c r="G66" s="23">
        <f t="shared" si="2"/>
        <v>108.1508875739645</v>
      </c>
      <c r="H66" s="23">
        <f t="shared" si="1"/>
        <v>48.79204484783769</v>
      </c>
      <c r="I66" s="39"/>
    </row>
    <row r="67" spans="1:8" s="15" customFormat="1" ht="18">
      <c r="A67" s="16">
        <v>50000000</v>
      </c>
      <c r="B67" s="35" t="s">
        <v>65</v>
      </c>
      <c r="C67" s="18">
        <f>C68</f>
        <v>142</v>
      </c>
      <c r="D67" s="19">
        <f>D68</f>
        <v>142</v>
      </c>
      <c r="E67" s="19">
        <f>E68</f>
        <v>67.1</v>
      </c>
      <c r="F67" s="19">
        <f>F68</f>
        <v>59.1</v>
      </c>
      <c r="G67" s="19">
        <f t="shared" si="2"/>
        <v>88.0774962742176</v>
      </c>
      <c r="H67" s="19">
        <f t="shared" si="1"/>
        <v>41.61971830985915</v>
      </c>
    </row>
    <row r="68" spans="1:8" s="15" customFormat="1" ht="42" customHeight="1">
      <c r="A68" s="20">
        <v>50080000</v>
      </c>
      <c r="B68" s="38" t="s">
        <v>66</v>
      </c>
      <c r="C68" s="22">
        <v>142</v>
      </c>
      <c r="D68" s="23">
        <v>142</v>
      </c>
      <c r="E68" s="20">
        <v>67.1</v>
      </c>
      <c r="F68" s="23">
        <v>59.1</v>
      </c>
      <c r="G68" s="23">
        <f t="shared" si="2"/>
        <v>88.0774962742176</v>
      </c>
      <c r="H68" s="23">
        <f t="shared" si="1"/>
        <v>41.61971830985915</v>
      </c>
    </row>
    <row r="69" spans="1:8" s="15" customFormat="1" ht="30" customHeight="1">
      <c r="A69" s="128" t="s">
        <v>67</v>
      </c>
      <c r="B69" s="129"/>
      <c r="C69" s="18">
        <f>C54+C57+C62+C67</f>
        <v>2684.2</v>
      </c>
      <c r="D69" s="19">
        <f>D54+D57+D62+D67</f>
        <v>3282.2</v>
      </c>
      <c r="E69" s="19">
        <f>E54+E57+E62+E67</f>
        <v>1507.1</v>
      </c>
      <c r="F69" s="19">
        <f>F54+F57+F62+F67</f>
        <v>1411.5</v>
      </c>
      <c r="G69" s="19">
        <f t="shared" si="2"/>
        <v>93.65669165947847</v>
      </c>
      <c r="H69" s="19">
        <f t="shared" si="1"/>
        <v>43.00469197489489</v>
      </c>
    </row>
    <row r="70" spans="1:8" s="15" customFormat="1" ht="30" customHeight="1">
      <c r="A70" s="16">
        <v>40000000</v>
      </c>
      <c r="B70" s="35" t="s">
        <v>46</v>
      </c>
      <c r="C70" s="18">
        <f>C71+C75</f>
        <v>7563.1</v>
      </c>
      <c r="D70" s="19">
        <f>D71</f>
        <v>8023.200000000001</v>
      </c>
      <c r="E70" s="19">
        <f>E71</f>
        <v>5979.2</v>
      </c>
      <c r="F70" s="19">
        <f>F71</f>
        <v>5643.6</v>
      </c>
      <c r="G70" s="19">
        <f t="shared" si="2"/>
        <v>94.38720899116939</v>
      </c>
      <c r="H70" s="19">
        <f t="shared" si="1"/>
        <v>70.34101106790308</v>
      </c>
    </row>
    <row r="71" spans="1:8" s="15" customFormat="1" ht="30" customHeight="1">
      <c r="A71" s="16">
        <v>41030000</v>
      </c>
      <c r="B71" s="35" t="s">
        <v>49</v>
      </c>
      <c r="C71" s="18">
        <f>C74</f>
        <v>7563.1</v>
      </c>
      <c r="D71" s="19">
        <f>D72+D73+D74</f>
        <v>8023.200000000001</v>
      </c>
      <c r="E71" s="19">
        <f>E72+E73+E74</f>
        <v>5979.2</v>
      </c>
      <c r="F71" s="19">
        <f>F72+F73+F74</f>
        <v>5643.6</v>
      </c>
      <c r="G71" s="19">
        <f t="shared" si="2"/>
        <v>94.38720899116939</v>
      </c>
      <c r="H71" s="19">
        <f t="shared" si="1"/>
        <v>70.34101106790308</v>
      </c>
    </row>
    <row r="72" spans="1:8" s="15" customFormat="1" ht="90">
      <c r="A72" s="20">
        <v>41034300</v>
      </c>
      <c r="B72" s="38" t="s">
        <v>68</v>
      </c>
      <c r="C72" s="22">
        <v>0</v>
      </c>
      <c r="D72" s="23">
        <v>228.3</v>
      </c>
      <c r="E72" s="23">
        <v>228.3</v>
      </c>
      <c r="F72" s="19">
        <f>F75</f>
        <v>0</v>
      </c>
      <c r="G72" s="19">
        <v>0</v>
      </c>
      <c r="H72" s="23">
        <v>0</v>
      </c>
    </row>
    <row r="73" spans="1:8" s="15" customFormat="1" ht="18">
      <c r="A73" s="20">
        <v>41035000</v>
      </c>
      <c r="B73" s="38" t="s">
        <v>54</v>
      </c>
      <c r="C73" s="22">
        <v>0</v>
      </c>
      <c r="D73" s="23">
        <v>231.8</v>
      </c>
      <c r="E73" s="23">
        <v>107.4</v>
      </c>
      <c r="F73" s="19">
        <f>F76</f>
        <v>0</v>
      </c>
      <c r="G73" s="19">
        <f t="shared" si="2"/>
        <v>0</v>
      </c>
      <c r="H73" s="23">
        <v>0</v>
      </c>
    </row>
    <row r="74" spans="1:8" s="15" customFormat="1" ht="144">
      <c r="A74" s="20">
        <v>41030800</v>
      </c>
      <c r="B74" s="38" t="s">
        <v>51</v>
      </c>
      <c r="C74" s="22">
        <v>7563.1</v>
      </c>
      <c r="D74" s="23">
        <v>7563.1</v>
      </c>
      <c r="E74" s="23">
        <v>5643.5</v>
      </c>
      <c r="F74" s="23">
        <v>5643.6</v>
      </c>
      <c r="G74" s="23">
        <f t="shared" si="2"/>
        <v>100.00177195003101</v>
      </c>
      <c r="H74" s="23">
        <f t="shared" si="1"/>
        <v>74.62019542251194</v>
      </c>
    </row>
    <row r="75" spans="1:8" s="15" customFormat="1" ht="30" customHeight="1">
      <c r="A75" s="16">
        <v>43000000</v>
      </c>
      <c r="B75" s="35" t="s">
        <v>69</v>
      </c>
      <c r="C75" s="18">
        <f>C76</f>
        <v>0</v>
      </c>
      <c r="D75" s="19">
        <f>D76</f>
        <v>0</v>
      </c>
      <c r="E75" s="19">
        <f>E76</f>
        <v>0</v>
      </c>
      <c r="F75" s="19">
        <f>F76</f>
        <v>0</v>
      </c>
      <c r="G75" s="19">
        <v>0</v>
      </c>
      <c r="H75" s="19">
        <v>0</v>
      </c>
    </row>
    <row r="76" spans="1:8" s="15" customFormat="1" ht="54">
      <c r="A76" s="20">
        <v>43010000</v>
      </c>
      <c r="B76" s="38" t="s">
        <v>70</v>
      </c>
      <c r="C76" s="22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</row>
    <row r="77" spans="1:8" s="15" customFormat="1" ht="56.25" customHeight="1">
      <c r="A77" s="121" t="s">
        <v>71</v>
      </c>
      <c r="B77" s="122"/>
      <c r="C77" s="41">
        <f>C69+C70</f>
        <v>10247.3</v>
      </c>
      <c r="D77" s="41">
        <f>D69+D70</f>
        <v>11305.400000000001</v>
      </c>
      <c r="E77" s="41">
        <f>E69+E70</f>
        <v>7486.299999999999</v>
      </c>
      <c r="F77" s="41">
        <f>F69+F70</f>
        <v>7055.1</v>
      </c>
      <c r="G77" s="34">
        <f t="shared" si="2"/>
        <v>94.24014533214006</v>
      </c>
      <c r="H77" s="41">
        <f t="shared" si="1"/>
        <v>62.40469156332372</v>
      </c>
    </row>
    <row r="78" spans="1:8" s="15" customFormat="1" ht="34.5">
      <c r="A78" s="16">
        <v>25000000</v>
      </c>
      <c r="B78" s="35" t="s">
        <v>72</v>
      </c>
      <c r="C78" s="18">
        <v>2411.2</v>
      </c>
      <c r="D78" s="19">
        <v>2411.2</v>
      </c>
      <c r="E78" s="19" t="s">
        <v>73</v>
      </c>
      <c r="F78" s="19">
        <v>2030</v>
      </c>
      <c r="G78" s="19">
        <f>F78/2411.2*100</f>
        <v>84.19044459190445</v>
      </c>
      <c r="H78" s="19">
        <f t="shared" si="1"/>
        <v>84.19044459190445</v>
      </c>
    </row>
    <row r="79" spans="1:8" s="15" customFormat="1" ht="35.25" customHeight="1">
      <c r="A79" s="121" t="s">
        <v>74</v>
      </c>
      <c r="B79" s="122"/>
      <c r="C79" s="42">
        <f>C77+C78</f>
        <v>12658.5</v>
      </c>
      <c r="D79" s="42">
        <f>D77+D78</f>
        <v>13716.600000000002</v>
      </c>
      <c r="E79" s="42">
        <f>E77+2411.2</f>
        <v>9897.5</v>
      </c>
      <c r="F79" s="42">
        <f>F77+F78</f>
        <v>9085.1</v>
      </c>
      <c r="G79" s="42">
        <f t="shared" si="2"/>
        <v>91.79186663298813</v>
      </c>
      <c r="H79" s="42">
        <f t="shared" si="1"/>
        <v>66.23434378781913</v>
      </c>
    </row>
    <row r="80" spans="1:8" ht="36.75" customHeight="1">
      <c r="A80" s="123" t="s">
        <v>75</v>
      </c>
      <c r="B80" s="124"/>
      <c r="C80" s="43">
        <f>C52+C79</f>
        <v>114091.7</v>
      </c>
      <c r="D80" s="43">
        <f>D52+D79</f>
        <v>115153</v>
      </c>
      <c r="E80" s="43">
        <f>E79+E52</f>
        <v>58969.3</v>
      </c>
      <c r="F80" s="43">
        <f>F79+F52</f>
        <v>61338.399999999994</v>
      </c>
      <c r="G80" s="44">
        <f t="shared" si="2"/>
        <v>104.01751419806575</v>
      </c>
      <c r="H80" s="44">
        <f t="shared" si="1"/>
        <v>53.26687103245247</v>
      </c>
    </row>
    <row r="81" spans="2:7" ht="18">
      <c r="B81" s="3" t="s">
        <v>76</v>
      </c>
      <c r="C81" s="45"/>
      <c r="D81" s="46"/>
      <c r="E81" s="46"/>
      <c r="F81" s="46"/>
      <c r="G81" s="46"/>
    </row>
    <row r="82" spans="3:7" ht="18">
      <c r="C82" s="45"/>
      <c r="D82" s="46"/>
      <c r="E82" s="46"/>
      <c r="F82" s="46"/>
      <c r="G82" s="46"/>
    </row>
    <row r="83" spans="3:7" ht="18">
      <c r="C83" s="45"/>
      <c r="D83" s="50"/>
      <c r="E83" s="50"/>
      <c r="F83" s="46"/>
      <c r="G83" s="46"/>
    </row>
    <row r="84" spans="3:7" ht="18">
      <c r="C84" s="45"/>
      <c r="E84" s="46"/>
      <c r="F84" s="46"/>
      <c r="G84" s="46"/>
    </row>
    <row r="85" spans="3:7" ht="18">
      <c r="C85" s="45"/>
      <c r="D85" s="46"/>
      <c r="E85" s="46"/>
      <c r="F85" s="46"/>
      <c r="G85" s="46"/>
    </row>
    <row r="86" spans="3:7" ht="18">
      <c r="C86" s="45"/>
      <c r="D86" s="46"/>
      <c r="E86" s="46"/>
      <c r="F86" s="46"/>
      <c r="G86" s="46"/>
    </row>
    <row r="87" spans="3:7" ht="18">
      <c r="C87" s="47"/>
      <c r="D87" s="48"/>
      <c r="E87" s="48"/>
      <c r="F87" s="48"/>
      <c r="G87" s="48"/>
    </row>
    <row r="88" spans="3:7" ht="18">
      <c r="C88" s="47"/>
      <c r="D88" s="48"/>
      <c r="E88" s="48"/>
      <c r="F88" s="48"/>
      <c r="G88" s="48"/>
    </row>
    <row r="89" spans="3:7" ht="18">
      <c r="C89" s="47"/>
      <c r="D89" s="48"/>
      <c r="E89" s="48"/>
      <c r="F89" s="48"/>
      <c r="G89" s="48"/>
    </row>
    <row r="90" spans="3:7" ht="18">
      <c r="C90" s="47"/>
      <c r="D90" s="48"/>
      <c r="E90" s="48"/>
      <c r="F90" s="48"/>
      <c r="G90" s="48"/>
    </row>
    <row r="91" spans="3:7" ht="18">
      <c r="C91" s="47"/>
      <c r="D91" s="48"/>
      <c r="E91" s="48"/>
      <c r="F91" s="48"/>
      <c r="G91" s="48"/>
    </row>
    <row r="92" spans="3:7" ht="18">
      <c r="C92" s="47"/>
      <c r="D92" s="48"/>
      <c r="E92" s="48"/>
      <c r="F92" s="48"/>
      <c r="G92" s="48"/>
    </row>
    <row r="93" spans="3:7" ht="18">
      <c r="C93" s="47"/>
      <c r="D93" s="48"/>
      <c r="E93" s="48"/>
      <c r="F93" s="48"/>
      <c r="G93" s="48"/>
    </row>
    <row r="94" spans="3:7" ht="18">
      <c r="C94" s="47"/>
      <c r="D94" s="48"/>
      <c r="E94" s="48"/>
      <c r="F94" s="48"/>
      <c r="G94" s="48"/>
    </row>
    <row r="95" spans="3:7" ht="18">
      <c r="C95" s="47"/>
      <c r="D95" s="48"/>
      <c r="E95" s="48"/>
      <c r="F95" s="48"/>
      <c r="G95" s="48"/>
    </row>
    <row r="96" spans="3:7" ht="18">
      <c r="C96" s="47"/>
      <c r="D96" s="48"/>
      <c r="E96" s="48"/>
      <c r="F96" s="48"/>
      <c r="G96" s="48"/>
    </row>
    <row r="97" spans="3:7" ht="18">
      <c r="C97" s="47"/>
      <c r="D97" s="48"/>
      <c r="E97" s="48"/>
      <c r="F97" s="48"/>
      <c r="G97" s="48"/>
    </row>
    <row r="98" spans="3:7" ht="18">
      <c r="C98" s="47"/>
      <c r="D98" s="48"/>
      <c r="E98" s="48"/>
      <c r="F98" s="48"/>
      <c r="G98" s="48"/>
    </row>
    <row r="99" spans="3:7" ht="18">
      <c r="C99" s="47"/>
      <c r="D99" s="48"/>
      <c r="E99" s="48"/>
      <c r="F99" s="48"/>
      <c r="G99" s="48"/>
    </row>
    <row r="100" spans="3:7" ht="18">
      <c r="C100" s="47"/>
      <c r="D100" s="48"/>
      <c r="E100" s="48"/>
      <c r="F100" s="48"/>
      <c r="G100" s="48"/>
    </row>
    <row r="101" spans="3:7" ht="18">
      <c r="C101" s="47"/>
      <c r="D101" s="48"/>
      <c r="E101" s="48"/>
      <c r="F101" s="48"/>
      <c r="G101" s="48"/>
    </row>
    <row r="102" spans="3:7" ht="18">
      <c r="C102" s="47"/>
      <c r="D102" s="48"/>
      <c r="E102" s="48"/>
      <c r="F102" s="48"/>
      <c r="G102" s="48"/>
    </row>
    <row r="103" spans="3:7" ht="18">
      <c r="C103" s="47"/>
      <c r="D103" s="48"/>
      <c r="E103" s="48"/>
      <c r="F103" s="48"/>
      <c r="G103" s="48"/>
    </row>
    <row r="104" spans="3:7" ht="18">
      <c r="C104" s="47"/>
      <c r="D104" s="48"/>
      <c r="E104" s="48"/>
      <c r="F104" s="48"/>
      <c r="G104" s="48"/>
    </row>
    <row r="105" spans="3:7" ht="18">
      <c r="C105" s="47"/>
      <c r="D105" s="48"/>
      <c r="E105" s="48"/>
      <c r="F105" s="48"/>
      <c r="G105" s="48"/>
    </row>
    <row r="106" spans="3:7" ht="18">
      <c r="C106" s="47"/>
      <c r="D106" s="48"/>
      <c r="E106" s="48"/>
      <c r="F106" s="48"/>
      <c r="G106" s="48"/>
    </row>
    <row r="107" spans="3:7" ht="18">
      <c r="C107" s="47"/>
      <c r="D107" s="48"/>
      <c r="E107" s="48"/>
      <c r="F107" s="48"/>
      <c r="G107" s="48"/>
    </row>
    <row r="108" spans="3:7" ht="18">
      <c r="C108" s="47"/>
      <c r="D108" s="48"/>
      <c r="E108" s="48"/>
      <c r="F108" s="48"/>
      <c r="G108" s="48"/>
    </row>
    <row r="109" spans="3:7" ht="18">
      <c r="C109" s="47"/>
      <c r="D109" s="48"/>
      <c r="E109" s="48"/>
      <c r="F109" s="48"/>
      <c r="G109" s="48"/>
    </row>
    <row r="110" spans="3:7" ht="18">
      <c r="C110" s="47"/>
      <c r="D110" s="48"/>
      <c r="E110" s="48"/>
      <c r="F110" s="48"/>
      <c r="G110" s="48"/>
    </row>
    <row r="111" spans="3:7" ht="18">
      <c r="C111" s="47"/>
      <c r="D111" s="48"/>
      <c r="E111" s="48"/>
      <c r="F111" s="48"/>
      <c r="G111" s="48"/>
    </row>
    <row r="112" spans="3:7" ht="18">
      <c r="C112" s="47"/>
      <c r="D112" s="48"/>
      <c r="E112" s="48"/>
      <c r="F112" s="48"/>
      <c r="G112" s="48"/>
    </row>
    <row r="113" spans="3:7" ht="18">
      <c r="C113" s="47"/>
      <c r="D113" s="48"/>
      <c r="E113" s="48"/>
      <c r="F113" s="48"/>
      <c r="G113" s="48"/>
    </row>
    <row r="114" spans="3:7" ht="18">
      <c r="C114" s="47"/>
      <c r="D114" s="48"/>
      <c r="E114" s="48"/>
      <c r="F114" s="48"/>
      <c r="G114" s="48"/>
    </row>
    <row r="115" spans="3:7" ht="18">
      <c r="C115" s="47"/>
      <c r="D115" s="48"/>
      <c r="E115" s="48"/>
      <c r="F115" s="48"/>
      <c r="G115" s="48"/>
    </row>
    <row r="116" spans="3:7" ht="18">
      <c r="C116" s="47"/>
      <c r="D116" s="48"/>
      <c r="E116" s="48"/>
      <c r="F116" s="48"/>
      <c r="G116" s="48"/>
    </row>
    <row r="117" spans="3:7" ht="18">
      <c r="C117" s="47"/>
      <c r="D117" s="48"/>
      <c r="E117" s="48"/>
      <c r="F117" s="48"/>
      <c r="G117" s="48"/>
    </row>
    <row r="118" spans="3:7" ht="18">
      <c r="C118" s="47"/>
      <c r="D118" s="48"/>
      <c r="E118" s="48"/>
      <c r="F118" s="48"/>
      <c r="G118" s="48"/>
    </row>
    <row r="119" spans="3:7" ht="18">
      <c r="C119" s="47"/>
      <c r="D119" s="48"/>
      <c r="E119" s="48"/>
      <c r="F119" s="48"/>
      <c r="G119" s="48"/>
    </row>
    <row r="120" spans="3:7" ht="18">
      <c r="C120" s="47"/>
      <c r="D120" s="48"/>
      <c r="E120" s="48"/>
      <c r="F120" s="48"/>
      <c r="G120" s="48"/>
    </row>
    <row r="121" spans="3:7" ht="18">
      <c r="C121" s="47"/>
      <c r="D121" s="48"/>
      <c r="E121" s="48"/>
      <c r="F121" s="48"/>
      <c r="G121" s="48"/>
    </row>
    <row r="122" spans="3:7" ht="18">
      <c r="C122" s="47"/>
      <c r="D122" s="48"/>
      <c r="E122" s="48"/>
      <c r="F122" s="48"/>
      <c r="G122" s="48"/>
    </row>
  </sheetData>
  <sheetProtection/>
  <mergeCells count="7">
    <mergeCell ref="A77:B77"/>
    <mergeCell ref="A79:B79"/>
    <mergeCell ref="A80:B80"/>
    <mergeCell ref="A6:H6"/>
    <mergeCell ref="A41:B41"/>
    <mergeCell ref="A52:B52"/>
    <mergeCell ref="A69:B69"/>
  </mergeCells>
  <printOptions/>
  <pageMargins left="0.75" right="0.75" top="1" bottom="1" header="0.5" footer="0.5"/>
  <pageSetup horizontalDpi="600" verticalDpi="600" orientation="portrait" paperSize="9" scale="61" r:id="rId1"/>
  <rowBreaks count="3" manualBreakCount="3">
    <brk id="30" max="7" man="1"/>
    <brk id="47" max="7" man="1"/>
    <brk id="64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22"/>
  <sheetViews>
    <sheetView tabSelected="1" view="pageBreakPreview" zoomScale="80" zoomScaleNormal="80" zoomScaleSheetLayoutView="80" zoomScalePageLayoutView="0" workbookViewId="0" topLeftCell="A1">
      <selection activeCell="E5" sqref="E5"/>
    </sheetView>
  </sheetViews>
  <sheetFormatPr defaultColWidth="9.125" defaultRowHeight="12.75"/>
  <cols>
    <col min="1" max="1" width="13.50390625" style="2" customWidth="1"/>
    <col min="2" max="2" width="59.50390625" style="3" customWidth="1"/>
    <col min="3" max="3" width="19.50390625" style="94" customWidth="1"/>
    <col min="4" max="4" width="18.50390625" style="95" customWidth="1"/>
    <col min="5" max="5" width="19.00390625" style="95" customWidth="1"/>
    <col min="6" max="6" width="15.125" style="95" customWidth="1"/>
    <col min="7" max="7" width="12.625" style="95" customWidth="1"/>
    <col min="8" max="8" width="11.375" style="1" bestFit="1" customWidth="1"/>
    <col min="9" max="16384" width="9.125" style="1" customWidth="1"/>
  </cols>
  <sheetData>
    <row r="1" ht="18">
      <c r="E1" s="95" t="s">
        <v>358</v>
      </c>
    </row>
    <row r="2" ht="18">
      <c r="E2" s="96" t="s">
        <v>1</v>
      </c>
    </row>
    <row r="3" ht="18">
      <c r="E3" s="96" t="s">
        <v>2</v>
      </c>
    </row>
    <row r="4" ht="18">
      <c r="E4" s="96" t="s">
        <v>359</v>
      </c>
    </row>
    <row r="5" ht="18">
      <c r="E5" s="96" t="s">
        <v>367</v>
      </c>
    </row>
    <row r="7" spans="1:8" ht="27" customHeight="1">
      <c r="A7" s="133" t="s">
        <v>157</v>
      </c>
      <c r="B7" s="133"/>
      <c r="C7" s="133"/>
      <c r="D7" s="133"/>
      <c r="E7" s="133"/>
      <c r="F7" s="133"/>
      <c r="G7" s="133"/>
      <c r="H7" s="5"/>
    </row>
    <row r="8" spans="1:7" ht="18">
      <c r="A8" s="6"/>
      <c r="B8" s="6"/>
      <c r="C8" s="97"/>
      <c r="D8" s="97"/>
      <c r="E8" s="97"/>
      <c r="F8" s="97"/>
      <c r="G8" s="98" t="s">
        <v>6</v>
      </c>
    </row>
    <row r="9" spans="1:7" ht="51.75">
      <c r="A9" s="10" t="s">
        <v>0</v>
      </c>
      <c r="B9" s="10" t="s">
        <v>7</v>
      </c>
      <c r="C9" s="99" t="s">
        <v>99</v>
      </c>
      <c r="D9" s="99" t="s">
        <v>93</v>
      </c>
      <c r="E9" s="100" t="s">
        <v>94</v>
      </c>
      <c r="F9" s="100" t="s">
        <v>96</v>
      </c>
      <c r="G9" s="100" t="s">
        <v>95</v>
      </c>
    </row>
    <row r="10" spans="1:7" s="83" customFormat="1" ht="18">
      <c r="A10" s="134" t="s">
        <v>100</v>
      </c>
      <c r="B10" s="135"/>
      <c r="C10" s="135"/>
      <c r="D10" s="135"/>
      <c r="E10" s="135"/>
      <c r="F10" s="135"/>
      <c r="G10" s="136"/>
    </row>
    <row r="11" spans="1:7" s="83" customFormat="1" ht="18">
      <c r="A11" s="84">
        <v>10000000</v>
      </c>
      <c r="B11" s="85" t="s">
        <v>101</v>
      </c>
      <c r="C11" s="101">
        <v>100039.7</v>
      </c>
      <c r="D11" s="101">
        <v>106866.057</v>
      </c>
      <c r="E11" s="101">
        <v>89208.42704999998</v>
      </c>
      <c r="F11" s="101">
        <f aca="true" t="shared" si="0" ref="F11:F54">E11-D11</f>
        <v>-17657.629950000017</v>
      </c>
      <c r="G11" s="101">
        <f aca="true" t="shared" si="1" ref="G11:G54">IF(D11=0,0,E11/D11*100)</f>
        <v>83.47685837234548</v>
      </c>
    </row>
    <row r="12" spans="1:13" s="83" customFormat="1" ht="34.5">
      <c r="A12" s="84">
        <v>11000000</v>
      </c>
      <c r="B12" s="85" t="s">
        <v>102</v>
      </c>
      <c r="C12" s="101">
        <v>90452</v>
      </c>
      <c r="D12" s="101">
        <v>97278.357</v>
      </c>
      <c r="E12" s="101">
        <v>80089.86481999999</v>
      </c>
      <c r="F12" s="101">
        <f t="shared" si="0"/>
        <v>-17188.492180000016</v>
      </c>
      <c r="G12" s="101">
        <f t="shared" si="1"/>
        <v>82.33061010682981</v>
      </c>
      <c r="M12" s="86"/>
    </row>
    <row r="13" spans="1:7" s="83" customFormat="1" ht="18">
      <c r="A13" s="87">
        <v>11010000</v>
      </c>
      <c r="B13" s="88" t="s">
        <v>103</v>
      </c>
      <c r="C13" s="102">
        <v>90360.7</v>
      </c>
      <c r="D13" s="102">
        <v>97187.057</v>
      </c>
      <c r="E13" s="102">
        <v>78844.83056999999</v>
      </c>
      <c r="F13" s="102">
        <f t="shared" si="0"/>
        <v>-18342.22643000001</v>
      </c>
      <c r="G13" s="102">
        <f t="shared" si="1"/>
        <v>81.1268835622834</v>
      </c>
    </row>
    <row r="14" spans="1:7" s="83" customFormat="1" ht="26.25" customHeight="1">
      <c r="A14" s="84">
        <v>11020000</v>
      </c>
      <c r="B14" s="85" t="s">
        <v>104</v>
      </c>
      <c r="C14" s="101">
        <v>91.3</v>
      </c>
      <c r="D14" s="101">
        <v>91.3</v>
      </c>
      <c r="E14" s="101">
        <v>1245.03425</v>
      </c>
      <c r="F14" s="101">
        <f t="shared" si="0"/>
        <v>1153.73425</v>
      </c>
      <c r="G14" s="101">
        <f t="shared" si="1"/>
        <v>1363.6738773274917</v>
      </c>
    </row>
    <row r="15" spans="1:7" s="83" customFormat="1" ht="39" customHeight="1">
      <c r="A15" s="84">
        <v>13000000</v>
      </c>
      <c r="B15" s="85" t="s">
        <v>105</v>
      </c>
      <c r="C15" s="101">
        <v>8930</v>
      </c>
      <c r="D15" s="101">
        <v>8930</v>
      </c>
      <c r="E15" s="101">
        <v>8511.640730000001</v>
      </c>
      <c r="F15" s="101">
        <f t="shared" si="0"/>
        <v>-418.359269999999</v>
      </c>
      <c r="G15" s="101">
        <f t="shared" si="1"/>
        <v>95.31512575587907</v>
      </c>
    </row>
    <row r="16" spans="1:7" s="83" customFormat="1" ht="18">
      <c r="A16" s="87">
        <v>13010000</v>
      </c>
      <c r="B16" s="88" t="s">
        <v>106</v>
      </c>
      <c r="C16" s="102">
        <v>0</v>
      </c>
      <c r="D16" s="102">
        <v>0</v>
      </c>
      <c r="E16" s="102">
        <v>0.5171399999999999</v>
      </c>
      <c r="F16" s="102">
        <f t="shared" si="0"/>
        <v>0.5171399999999999</v>
      </c>
      <c r="G16" s="102">
        <f t="shared" si="1"/>
        <v>0</v>
      </c>
    </row>
    <row r="17" spans="1:7" s="83" customFormat="1" ht="18">
      <c r="A17" s="87">
        <v>13050000</v>
      </c>
      <c r="B17" s="88" t="s">
        <v>107</v>
      </c>
      <c r="C17" s="102">
        <v>8930</v>
      </c>
      <c r="D17" s="102">
        <v>8930</v>
      </c>
      <c r="E17" s="102">
        <v>8511.12359</v>
      </c>
      <c r="F17" s="102">
        <f t="shared" si="0"/>
        <v>-418.87641000000076</v>
      </c>
      <c r="G17" s="102">
        <f t="shared" si="1"/>
        <v>95.30933471444568</v>
      </c>
    </row>
    <row r="18" spans="1:7" s="83" customFormat="1" ht="34.5">
      <c r="A18" s="84">
        <v>16000000</v>
      </c>
      <c r="B18" s="85" t="s">
        <v>108</v>
      </c>
      <c r="C18" s="101">
        <v>0</v>
      </c>
      <c r="D18" s="101">
        <v>0</v>
      </c>
      <c r="E18" s="101">
        <v>-0.29192</v>
      </c>
      <c r="F18" s="101">
        <f t="shared" si="0"/>
        <v>-0.29192</v>
      </c>
      <c r="G18" s="101">
        <f t="shared" si="1"/>
        <v>0</v>
      </c>
    </row>
    <row r="19" spans="1:7" s="83" customFormat="1" ht="18">
      <c r="A19" s="87">
        <v>16010200</v>
      </c>
      <c r="B19" s="88" t="s">
        <v>109</v>
      </c>
      <c r="C19" s="102">
        <v>0</v>
      </c>
      <c r="D19" s="102">
        <v>0</v>
      </c>
      <c r="E19" s="102">
        <v>-0.29192</v>
      </c>
      <c r="F19" s="102">
        <f t="shared" si="0"/>
        <v>-0.29192</v>
      </c>
      <c r="G19" s="102">
        <f t="shared" si="1"/>
        <v>0</v>
      </c>
    </row>
    <row r="20" spans="1:7" s="83" customFormat="1" ht="18">
      <c r="A20" s="84">
        <v>18000000</v>
      </c>
      <c r="B20" s="85" t="s">
        <v>110</v>
      </c>
      <c r="C20" s="101">
        <v>657.7</v>
      </c>
      <c r="D20" s="101">
        <v>657.7</v>
      </c>
      <c r="E20" s="101">
        <v>607.21342</v>
      </c>
      <c r="F20" s="101">
        <f t="shared" si="0"/>
        <v>-50.486580000000004</v>
      </c>
      <c r="G20" s="101">
        <f t="shared" si="1"/>
        <v>92.32376767523188</v>
      </c>
    </row>
    <row r="21" spans="1:7" s="83" customFormat="1" ht="18">
      <c r="A21" s="87">
        <v>18020000</v>
      </c>
      <c r="B21" s="88" t="s">
        <v>111</v>
      </c>
      <c r="C21" s="102">
        <v>0</v>
      </c>
      <c r="D21" s="102">
        <v>0</v>
      </c>
      <c r="E21" s="102">
        <v>3.51268</v>
      </c>
      <c r="F21" s="102">
        <f t="shared" si="0"/>
        <v>3.51268</v>
      </c>
      <c r="G21" s="102">
        <f t="shared" si="1"/>
        <v>0</v>
      </c>
    </row>
    <row r="22" spans="1:7" s="83" customFormat="1" ht="18">
      <c r="A22" s="87">
        <v>18030000</v>
      </c>
      <c r="B22" s="88" t="s">
        <v>112</v>
      </c>
      <c r="C22" s="102">
        <v>7</v>
      </c>
      <c r="D22" s="102">
        <v>7</v>
      </c>
      <c r="E22" s="102">
        <v>10.985940000000001</v>
      </c>
      <c r="F22" s="102">
        <f t="shared" si="0"/>
        <v>3.985940000000001</v>
      </c>
      <c r="G22" s="102">
        <f t="shared" si="1"/>
        <v>156.94200000000004</v>
      </c>
    </row>
    <row r="23" spans="1:7" s="83" customFormat="1" ht="36">
      <c r="A23" s="87">
        <v>18040000</v>
      </c>
      <c r="B23" s="88" t="s">
        <v>113</v>
      </c>
      <c r="C23" s="102">
        <v>650.7</v>
      </c>
      <c r="D23" s="102">
        <v>650.7</v>
      </c>
      <c r="E23" s="102">
        <v>592.7148000000001</v>
      </c>
      <c r="F23" s="102">
        <f t="shared" si="0"/>
        <v>-57.98519999999996</v>
      </c>
      <c r="G23" s="102">
        <f t="shared" si="1"/>
        <v>91.08879668049794</v>
      </c>
    </row>
    <row r="24" spans="1:7" s="83" customFormat="1" ht="18">
      <c r="A24" s="84">
        <v>20000000</v>
      </c>
      <c r="B24" s="85" t="s">
        <v>114</v>
      </c>
      <c r="C24" s="101">
        <v>743.4</v>
      </c>
      <c r="D24" s="101">
        <v>743.4</v>
      </c>
      <c r="E24" s="101">
        <v>714.4290599999999</v>
      </c>
      <c r="F24" s="101">
        <f t="shared" si="0"/>
        <v>-28.97094000000004</v>
      </c>
      <c r="G24" s="101">
        <f t="shared" si="1"/>
        <v>96.10291364003228</v>
      </c>
    </row>
    <row r="25" spans="1:7" s="83" customFormat="1" ht="34.5">
      <c r="A25" s="84">
        <v>21000000</v>
      </c>
      <c r="B25" s="85" t="s">
        <v>115</v>
      </c>
      <c r="C25" s="101">
        <v>111</v>
      </c>
      <c r="D25" s="101">
        <v>111</v>
      </c>
      <c r="E25" s="101">
        <v>94.29697</v>
      </c>
      <c r="F25" s="101">
        <f t="shared" si="0"/>
        <v>-16.70303</v>
      </c>
      <c r="G25" s="101">
        <f t="shared" si="1"/>
        <v>84.95222522522523</v>
      </c>
    </row>
    <row r="26" spans="1:7" s="83" customFormat="1" ht="18">
      <c r="A26" s="87">
        <v>21080500</v>
      </c>
      <c r="B26" s="88" t="s">
        <v>116</v>
      </c>
      <c r="C26" s="102">
        <v>0</v>
      </c>
      <c r="D26" s="102">
        <v>0</v>
      </c>
      <c r="E26" s="102">
        <v>16.34613</v>
      </c>
      <c r="F26" s="102">
        <f t="shared" si="0"/>
        <v>16.34613</v>
      </c>
      <c r="G26" s="102">
        <f t="shared" si="1"/>
        <v>0</v>
      </c>
    </row>
    <row r="27" spans="1:7" s="83" customFormat="1" ht="90">
      <c r="A27" s="87">
        <v>21080900</v>
      </c>
      <c r="B27" s="88" t="s">
        <v>117</v>
      </c>
      <c r="C27" s="102">
        <v>1</v>
      </c>
      <c r="D27" s="102">
        <v>1</v>
      </c>
      <c r="E27" s="102">
        <v>2.21003</v>
      </c>
      <c r="F27" s="102">
        <f t="shared" si="0"/>
        <v>1.2100300000000002</v>
      </c>
      <c r="G27" s="102">
        <f t="shared" si="1"/>
        <v>221.00300000000001</v>
      </c>
    </row>
    <row r="28" spans="1:7" s="83" customFormat="1" ht="18">
      <c r="A28" s="87">
        <v>21081100</v>
      </c>
      <c r="B28" s="88" t="s">
        <v>118</v>
      </c>
      <c r="C28" s="102">
        <v>110</v>
      </c>
      <c r="D28" s="102">
        <v>110</v>
      </c>
      <c r="E28" s="102">
        <v>75.74081</v>
      </c>
      <c r="F28" s="102">
        <f t="shared" si="0"/>
        <v>-34.259190000000004</v>
      </c>
      <c r="G28" s="102">
        <f t="shared" si="1"/>
        <v>68.85528181818181</v>
      </c>
    </row>
    <row r="29" spans="1:7" s="83" customFormat="1" ht="34.5">
      <c r="A29" s="84">
        <v>22000000</v>
      </c>
      <c r="B29" s="85" t="s">
        <v>119</v>
      </c>
      <c r="C29" s="101">
        <v>561.4</v>
      </c>
      <c r="D29" s="101">
        <v>561.4</v>
      </c>
      <c r="E29" s="101">
        <v>451.12337</v>
      </c>
      <c r="F29" s="101">
        <f t="shared" si="0"/>
        <v>-110.27662999999995</v>
      </c>
      <c r="G29" s="101">
        <f t="shared" si="1"/>
        <v>80.3568525115782</v>
      </c>
    </row>
    <row r="30" spans="1:7" s="83" customFormat="1" ht="54">
      <c r="A30" s="87">
        <v>22010300</v>
      </c>
      <c r="B30" s="88" t="s">
        <v>120</v>
      </c>
      <c r="C30" s="102">
        <v>28.7</v>
      </c>
      <c r="D30" s="102">
        <v>28.7</v>
      </c>
      <c r="E30" s="102">
        <v>27.22588</v>
      </c>
      <c r="F30" s="102">
        <f t="shared" si="0"/>
        <v>-1.4741199999999992</v>
      </c>
      <c r="G30" s="102">
        <f t="shared" si="1"/>
        <v>94.86369337979094</v>
      </c>
    </row>
    <row r="31" spans="1:7" s="83" customFormat="1" ht="54">
      <c r="A31" s="87">
        <v>22080400</v>
      </c>
      <c r="B31" s="88" t="s">
        <v>121</v>
      </c>
      <c r="C31" s="102">
        <v>222</v>
      </c>
      <c r="D31" s="102">
        <v>222</v>
      </c>
      <c r="E31" s="102">
        <v>234.51542999999998</v>
      </c>
      <c r="F31" s="102">
        <f t="shared" si="0"/>
        <v>12.51542999999998</v>
      </c>
      <c r="G31" s="102">
        <f t="shared" si="1"/>
        <v>105.63758108108108</v>
      </c>
    </row>
    <row r="32" spans="1:7" s="83" customFormat="1" ht="18">
      <c r="A32" s="87">
        <v>22090000</v>
      </c>
      <c r="B32" s="88" t="s">
        <v>122</v>
      </c>
      <c r="C32" s="102">
        <v>310.7</v>
      </c>
      <c r="D32" s="102">
        <v>310.7</v>
      </c>
      <c r="E32" s="102">
        <v>189.38206</v>
      </c>
      <c r="F32" s="102">
        <f t="shared" si="0"/>
        <v>-121.31794</v>
      </c>
      <c r="G32" s="102">
        <f t="shared" si="1"/>
        <v>60.95335049887352</v>
      </c>
    </row>
    <row r="33" spans="1:7" s="83" customFormat="1" ht="18">
      <c r="A33" s="84">
        <v>24000000</v>
      </c>
      <c r="B33" s="85" t="s">
        <v>123</v>
      </c>
      <c r="C33" s="101">
        <v>71</v>
      </c>
      <c r="D33" s="101">
        <v>71</v>
      </c>
      <c r="E33" s="101">
        <v>169.00872</v>
      </c>
      <c r="F33" s="101">
        <f t="shared" si="0"/>
        <v>98.00872000000001</v>
      </c>
      <c r="G33" s="101">
        <f t="shared" si="1"/>
        <v>238.04045070422535</v>
      </c>
    </row>
    <row r="34" spans="1:7" s="83" customFormat="1" ht="54">
      <c r="A34" s="87">
        <v>24030000</v>
      </c>
      <c r="B34" s="88" t="s">
        <v>124</v>
      </c>
      <c r="C34" s="102">
        <v>1</v>
      </c>
      <c r="D34" s="102">
        <v>1</v>
      </c>
      <c r="E34" s="102">
        <v>0.09769</v>
      </c>
      <c r="F34" s="102">
        <f t="shared" si="0"/>
        <v>-0.90231</v>
      </c>
      <c r="G34" s="102">
        <f t="shared" si="1"/>
        <v>9.769</v>
      </c>
    </row>
    <row r="35" spans="1:7" s="83" customFormat="1" ht="18">
      <c r="A35" s="87">
        <v>24060300</v>
      </c>
      <c r="B35" s="88" t="s">
        <v>125</v>
      </c>
      <c r="C35" s="102">
        <v>70</v>
      </c>
      <c r="D35" s="102">
        <v>70</v>
      </c>
      <c r="E35" s="102">
        <v>168.91103</v>
      </c>
      <c r="F35" s="102">
        <f t="shared" si="0"/>
        <v>98.91103000000001</v>
      </c>
      <c r="G35" s="102">
        <f t="shared" si="1"/>
        <v>241.30147142857146</v>
      </c>
    </row>
    <row r="36" spans="1:7" s="83" customFormat="1" ht="18">
      <c r="A36" s="84">
        <v>30000000</v>
      </c>
      <c r="B36" s="85" t="s">
        <v>126</v>
      </c>
      <c r="C36" s="101">
        <v>20</v>
      </c>
      <c r="D36" s="101">
        <v>20</v>
      </c>
      <c r="E36" s="101">
        <v>11.78399</v>
      </c>
      <c r="F36" s="101">
        <f t="shared" si="0"/>
        <v>-8.21601</v>
      </c>
      <c r="G36" s="101">
        <f t="shared" si="1"/>
        <v>58.91995</v>
      </c>
    </row>
    <row r="37" spans="1:7" s="83" customFormat="1" ht="90">
      <c r="A37" s="87">
        <v>31010200</v>
      </c>
      <c r="B37" s="88" t="s">
        <v>127</v>
      </c>
      <c r="C37" s="102">
        <v>20</v>
      </c>
      <c r="D37" s="102">
        <v>20</v>
      </c>
      <c r="E37" s="102">
        <v>11.78399</v>
      </c>
      <c r="F37" s="102">
        <f t="shared" si="0"/>
        <v>-8.21601</v>
      </c>
      <c r="G37" s="102">
        <f t="shared" si="1"/>
        <v>58.91995</v>
      </c>
    </row>
    <row r="38" spans="1:7" s="90" customFormat="1" ht="17.25">
      <c r="A38" s="89" t="s">
        <v>45</v>
      </c>
      <c r="B38" s="89"/>
      <c r="C38" s="103">
        <v>100803.1</v>
      </c>
      <c r="D38" s="103">
        <v>107629.457</v>
      </c>
      <c r="E38" s="103">
        <v>89934.64009999998</v>
      </c>
      <c r="F38" s="103">
        <f>E38-D38</f>
        <v>-17694.81690000002</v>
      </c>
      <c r="G38" s="103">
        <f>IF(D38=0,0,E38/D38*100)</f>
        <v>83.55950369609315</v>
      </c>
    </row>
    <row r="39" spans="1:7" s="83" customFormat="1" ht="18">
      <c r="A39" s="91">
        <v>40000000</v>
      </c>
      <c r="B39" s="92" t="s">
        <v>128</v>
      </c>
      <c r="C39" s="104">
        <v>65220</v>
      </c>
      <c r="D39" s="104">
        <v>119218.231</v>
      </c>
      <c r="E39" s="104">
        <v>117480.7</v>
      </c>
      <c r="F39" s="104">
        <f t="shared" si="0"/>
        <v>-1737.5310000000027</v>
      </c>
      <c r="G39" s="104">
        <f t="shared" si="1"/>
        <v>98.54256267231477</v>
      </c>
    </row>
    <row r="40" spans="1:7" s="83" customFormat="1" ht="18">
      <c r="A40" s="84">
        <v>41020000</v>
      </c>
      <c r="B40" s="85" t="s">
        <v>129</v>
      </c>
      <c r="C40" s="101">
        <v>10190.5</v>
      </c>
      <c r="D40" s="101">
        <v>56834.2</v>
      </c>
      <c r="E40" s="101">
        <v>56834.2</v>
      </c>
      <c r="F40" s="101">
        <f t="shared" si="0"/>
        <v>0</v>
      </c>
      <c r="G40" s="101">
        <f t="shared" si="1"/>
        <v>100</v>
      </c>
    </row>
    <row r="41" spans="1:7" s="83" customFormat="1" ht="36">
      <c r="A41" s="87">
        <v>41020100</v>
      </c>
      <c r="B41" s="88" t="s">
        <v>130</v>
      </c>
      <c r="C41" s="102">
        <v>10190.5</v>
      </c>
      <c r="D41" s="102">
        <v>10190.5</v>
      </c>
      <c r="E41" s="102">
        <v>10190.5</v>
      </c>
      <c r="F41" s="102">
        <f t="shared" si="0"/>
        <v>0</v>
      </c>
      <c r="G41" s="102">
        <f t="shared" si="1"/>
        <v>100</v>
      </c>
    </row>
    <row r="42" spans="1:7" s="83" customFormat="1" ht="54">
      <c r="A42" s="87">
        <v>41020600</v>
      </c>
      <c r="B42" s="88" t="s">
        <v>97</v>
      </c>
      <c r="C42" s="102">
        <v>0</v>
      </c>
      <c r="D42" s="102">
        <v>28738.6</v>
      </c>
      <c r="E42" s="102">
        <v>28738.6</v>
      </c>
      <c r="F42" s="102">
        <f t="shared" si="0"/>
        <v>0</v>
      </c>
      <c r="G42" s="102">
        <f t="shared" si="1"/>
        <v>100</v>
      </c>
    </row>
    <row r="43" spans="1:7" s="83" customFormat="1" ht="54">
      <c r="A43" s="87">
        <v>41021200</v>
      </c>
      <c r="B43" s="88" t="s">
        <v>131</v>
      </c>
      <c r="C43" s="102">
        <v>0</v>
      </c>
      <c r="D43" s="102">
        <v>635.1</v>
      </c>
      <c r="E43" s="102">
        <v>635.1</v>
      </c>
      <c r="F43" s="102">
        <f t="shared" si="0"/>
        <v>0</v>
      </c>
      <c r="G43" s="102">
        <f t="shared" si="1"/>
        <v>100</v>
      </c>
    </row>
    <row r="44" spans="1:7" s="83" customFormat="1" ht="54">
      <c r="A44" s="87">
        <v>41021800</v>
      </c>
      <c r="B44" s="88" t="s">
        <v>132</v>
      </c>
      <c r="C44" s="102">
        <v>0</v>
      </c>
      <c r="D44" s="102">
        <v>17270</v>
      </c>
      <c r="E44" s="102">
        <v>17270</v>
      </c>
      <c r="F44" s="102">
        <f t="shared" si="0"/>
        <v>0</v>
      </c>
      <c r="G44" s="102">
        <f t="shared" si="1"/>
        <v>100</v>
      </c>
    </row>
    <row r="45" spans="1:7" s="83" customFormat="1" ht="18">
      <c r="A45" s="84">
        <v>41030000</v>
      </c>
      <c r="B45" s="85" t="s">
        <v>133</v>
      </c>
      <c r="C45" s="101">
        <v>55029.5</v>
      </c>
      <c r="D45" s="101">
        <v>62384.031</v>
      </c>
      <c r="E45" s="101">
        <v>60646.6</v>
      </c>
      <c r="F45" s="101">
        <f t="shared" si="0"/>
        <v>-1737.4310000000041</v>
      </c>
      <c r="G45" s="101">
        <f t="shared" si="1"/>
        <v>97.21494271506758</v>
      </c>
    </row>
    <row r="46" spans="1:7" s="83" customFormat="1" ht="90">
      <c r="A46" s="87">
        <v>41030600</v>
      </c>
      <c r="B46" s="88" t="s">
        <v>134</v>
      </c>
      <c r="C46" s="102">
        <v>33732.8</v>
      </c>
      <c r="D46" s="102">
        <v>34621.4</v>
      </c>
      <c r="E46" s="102">
        <v>34619</v>
      </c>
      <c r="F46" s="102">
        <f t="shared" si="0"/>
        <v>-2.400000000001455</v>
      </c>
      <c r="G46" s="102">
        <f t="shared" si="1"/>
        <v>99.99306787131658</v>
      </c>
    </row>
    <row r="47" spans="1:7" s="83" customFormat="1" ht="108">
      <c r="A47" s="87">
        <v>41030800</v>
      </c>
      <c r="B47" s="88" t="s">
        <v>135</v>
      </c>
      <c r="C47" s="102">
        <v>14291</v>
      </c>
      <c r="D47" s="102">
        <v>14291</v>
      </c>
      <c r="E47" s="102">
        <v>13066.55459</v>
      </c>
      <c r="F47" s="102">
        <f t="shared" si="0"/>
        <v>-1224.4454100000003</v>
      </c>
      <c r="G47" s="102">
        <f t="shared" si="1"/>
        <v>91.43205227065985</v>
      </c>
    </row>
    <row r="48" spans="1:7" s="83" customFormat="1" ht="108">
      <c r="A48" s="87">
        <v>41030900</v>
      </c>
      <c r="B48" s="88" t="s">
        <v>136</v>
      </c>
      <c r="C48" s="102">
        <v>2416.5</v>
      </c>
      <c r="D48" s="102">
        <v>2566.5</v>
      </c>
      <c r="E48" s="102">
        <v>2096.1038799999997</v>
      </c>
      <c r="F48" s="102">
        <f t="shared" si="0"/>
        <v>-470.39612000000034</v>
      </c>
      <c r="G48" s="102">
        <f t="shared" si="1"/>
        <v>81.67168829144748</v>
      </c>
    </row>
    <row r="49" spans="1:7" s="83" customFormat="1" ht="72">
      <c r="A49" s="87">
        <v>41031000</v>
      </c>
      <c r="B49" s="88" t="s">
        <v>137</v>
      </c>
      <c r="C49" s="102">
        <v>55</v>
      </c>
      <c r="D49" s="102">
        <v>57.638</v>
      </c>
      <c r="E49" s="102">
        <v>57.61189</v>
      </c>
      <c r="F49" s="102">
        <f t="shared" si="0"/>
        <v>-0.026109999999995637</v>
      </c>
      <c r="G49" s="102">
        <f t="shared" si="1"/>
        <v>99.95470002428954</v>
      </c>
    </row>
    <row r="50" spans="1:7" s="83" customFormat="1" ht="54">
      <c r="A50" s="87">
        <v>41034500</v>
      </c>
      <c r="B50" s="88" t="s">
        <v>138</v>
      </c>
      <c r="C50" s="102">
        <v>3000</v>
      </c>
      <c r="D50" s="102">
        <v>0</v>
      </c>
      <c r="E50" s="102">
        <v>0</v>
      </c>
      <c r="F50" s="102">
        <f t="shared" si="0"/>
        <v>0</v>
      </c>
      <c r="G50" s="102">
        <f t="shared" si="1"/>
        <v>0</v>
      </c>
    </row>
    <row r="51" spans="1:7" s="83" customFormat="1" ht="18">
      <c r="A51" s="87">
        <v>41035000</v>
      </c>
      <c r="B51" s="88" t="s">
        <v>139</v>
      </c>
      <c r="C51" s="102">
        <v>994.4</v>
      </c>
      <c r="D51" s="102">
        <v>1005.4</v>
      </c>
      <c r="E51" s="102">
        <v>996.433</v>
      </c>
      <c r="F51" s="102">
        <f t="shared" si="0"/>
        <v>-8.966999999999985</v>
      </c>
      <c r="G51" s="102">
        <f t="shared" si="1"/>
        <v>99.1081161726676</v>
      </c>
    </row>
    <row r="52" spans="1:7" s="83" customFormat="1" ht="108">
      <c r="A52" s="87">
        <v>41035800</v>
      </c>
      <c r="B52" s="88" t="s">
        <v>364</v>
      </c>
      <c r="C52" s="102">
        <v>539.8</v>
      </c>
      <c r="D52" s="102">
        <v>539.8</v>
      </c>
      <c r="E52" s="102">
        <v>508.4814</v>
      </c>
      <c r="F52" s="102">
        <f t="shared" si="0"/>
        <v>-31.318599999999947</v>
      </c>
      <c r="G52" s="102">
        <f t="shared" si="1"/>
        <v>94.19811041126344</v>
      </c>
    </row>
    <row r="53" spans="1:7" s="83" customFormat="1" ht="126">
      <c r="A53" s="87">
        <v>41036600</v>
      </c>
      <c r="B53" s="88" t="s">
        <v>365</v>
      </c>
      <c r="C53" s="102">
        <v>0</v>
      </c>
      <c r="D53" s="102">
        <v>9302.293</v>
      </c>
      <c r="E53" s="102">
        <v>9302.293</v>
      </c>
      <c r="F53" s="102">
        <f t="shared" si="0"/>
        <v>0</v>
      </c>
      <c r="G53" s="102">
        <f t="shared" si="1"/>
        <v>100</v>
      </c>
    </row>
    <row r="54" spans="1:7" s="83" customFormat="1" ht="18">
      <c r="A54" s="89" t="s">
        <v>140</v>
      </c>
      <c r="B54" s="89"/>
      <c r="C54" s="103">
        <v>166023.1</v>
      </c>
      <c r="D54" s="103">
        <v>226847.688</v>
      </c>
      <c r="E54" s="103">
        <v>207415.3</v>
      </c>
      <c r="F54" s="103">
        <f t="shared" si="0"/>
        <v>-19432.388000000006</v>
      </c>
      <c r="G54" s="103">
        <f t="shared" si="1"/>
        <v>91.43372887274037</v>
      </c>
    </row>
    <row r="55" spans="1:7" s="83" customFormat="1" ht="18">
      <c r="A55" s="134" t="s">
        <v>141</v>
      </c>
      <c r="B55" s="135"/>
      <c r="C55" s="135"/>
      <c r="D55" s="135"/>
      <c r="E55" s="135"/>
      <c r="F55" s="135"/>
      <c r="G55" s="136"/>
    </row>
    <row r="56" spans="1:7" s="83" customFormat="1" ht="18">
      <c r="A56" s="84">
        <v>10000000</v>
      </c>
      <c r="B56" s="85" t="s">
        <v>101</v>
      </c>
      <c r="C56" s="101">
        <v>4072.9</v>
      </c>
      <c r="D56" s="101">
        <v>6235.477</v>
      </c>
      <c r="E56" s="101">
        <v>7411.37221</v>
      </c>
      <c r="F56" s="101">
        <f aca="true" t="shared" si="2" ref="F56:F82">E56-D56</f>
        <v>1175.8952100000006</v>
      </c>
      <c r="G56" s="101">
        <f aca="true" t="shared" si="3" ref="G56:G82">IF(D56=0,0,E56/D56*100)</f>
        <v>118.85814365123952</v>
      </c>
    </row>
    <row r="57" spans="1:7" s="83" customFormat="1" ht="18">
      <c r="A57" s="84">
        <v>12000000</v>
      </c>
      <c r="B57" s="85" t="s">
        <v>142</v>
      </c>
      <c r="C57" s="101">
        <v>85</v>
      </c>
      <c r="D57" s="101">
        <v>238.667</v>
      </c>
      <c r="E57" s="101">
        <v>379.99643000000003</v>
      </c>
      <c r="F57" s="101">
        <f t="shared" si="2"/>
        <v>141.32943000000003</v>
      </c>
      <c r="G57" s="101">
        <f t="shared" si="3"/>
        <v>159.21615891597918</v>
      </c>
    </row>
    <row r="58" spans="1:7" s="83" customFormat="1" ht="36">
      <c r="A58" s="87">
        <v>12020000</v>
      </c>
      <c r="B58" s="88" t="s">
        <v>143</v>
      </c>
      <c r="C58" s="102">
        <v>0</v>
      </c>
      <c r="D58" s="102">
        <v>10</v>
      </c>
      <c r="E58" s="102">
        <v>52.77353</v>
      </c>
      <c r="F58" s="102">
        <f t="shared" si="2"/>
        <v>42.77353</v>
      </c>
      <c r="G58" s="102">
        <f t="shared" si="3"/>
        <v>527.7352999999999</v>
      </c>
    </row>
    <row r="59" spans="1:7" s="83" customFormat="1" ht="18">
      <c r="A59" s="87">
        <v>12030000</v>
      </c>
      <c r="B59" s="88" t="s">
        <v>144</v>
      </c>
      <c r="C59" s="102">
        <v>85</v>
      </c>
      <c r="D59" s="102">
        <v>228.667</v>
      </c>
      <c r="E59" s="102">
        <v>327.22290000000004</v>
      </c>
      <c r="F59" s="102">
        <f t="shared" si="2"/>
        <v>98.55590000000004</v>
      </c>
      <c r="G59" s="102">
        <f t="shared" si="3"/>
        <v>143.10018498515308</v>
      </c>
    </row>
    <row r="60" spans="1:7" s="83" customFormat="1" ht="18">
      <c r="A60" s="84">
        <v>18000000</v>
      </c>
      <c r="B60" s="85" t="s">
        <v>110</v>
      </c>
      <c r="C60" s="101">
        <v>3861.9</v>
      </c>
      <c r="D60" s="101">
        <v>5870.81</v>
      </c>
      <c r="E60" s="101">
        <v>6917.413810000001</v>
      </c>
      <c r="F60" s="101">
        <f t="shared" si="2"/>
        <v>1046.6038100000005</v>
      </c>
      <c r="G60" s="101">
        <f t="shared" si="3"/>
        <v>117.8272471771357</v>
      </c>
    </row>
    <row r="61" spans="1:7" s="83" customFormat="1" ht="34.5">
      <c r="A61" s="84">
        <v>18040000</v>
      </c>
      <c r="B61" s="85" t="s">
        <v>113</v>
      </c>
      <c r="C61" s="101">
        <v>66.9</v>
      </c>
      <c r="D61" s="101">
        <v>66.9</v>
      </c>
      <c r="E61" s="101">
        <v>74.41813</v>
      </c>
      <c r="F61" s="101">
        <f t="shared" si="2"/>
        <v>7.518129999999999</v>
      </c>
      <c r="G61" s="101">
        <f t="shared" si="3"/>
        <v>111.2378624813154</v>
      </c>
    </row>
    <row r="62" spans="1:7" s="83" customFormat="1" ht="18">
      <c r="A62" s="84">
        <v>18050000</v>
      </c>
      <c r="B62" s="85" t="s">
        <v>145</v>
      </c>
      <c r="C62" s="101">
        <v>3795</v>
      </c>
      <c r="D62" s="101">
        <v>5803.91</v>
      </c>
      <c r="E62" s="101">
        <v>6842.99568</v>
      </c>
      <c r="F62" s="101">
        <f t="shared" si="2"/>
        <v>1039.0856800000001</v>
      </c>
      <c r="G62" s="101">
        <f t="shared" si="3"/>
        <v>117.9032011178671</v>
      </c>
    </row>
    <row r="63" spans="1:7" s="83" customFormat="1" ht="18">
      <c r="A63" s="84">
        <v>19000000</v>
      </c>
      <c r="B63" s="85" t="s">
        <v>146</v>
      </c>
      <c r="C63" s="101">
        <v>126</v>
      </c>
      <c r="D63" s="101">
        <v>126</v>
      </c>
      <c r="E63" s="101">
        <v>113.96196999999998</v>
      </c>
      <c r="F63" s="101">
        <f t="shared" si="2"/>
        <v>-12.03803000000002</v>
      </c>
      <c r="G63" s="101">
        <f t="shared" si="3"/>
        <v>90.44600793650793</v>
      </c>
    </row>
    <row r="64" spans="1:7" s="83" customFormat="1" ht="18">
      <c r="A64" s="87">
        <v>19010000</v>
      </c>
      <c r="B64" s="88" t="s">
        <v>147</v>
      </c>
      <c r="C64" s="102">
        <v>126</v>
      </c>
      <c r="D64" s="102">
        <v>126</v>
      </c>
      <c r="E64" s="102">
        <v>113.79680999999998</v>
      </c>
      <c r="F64" s="102">
        <f t="shared" si="2"/>
        <v>-12.20319000000002</v>
      </c>
      <c r="G64" s="102">
        <f t="shared" si="3"/>
        <v>90.31492857142855</v>
      </c>
    </row>
    <row r="65" spans="1:7" s="83" customFormat="1" ht="36">
      <c r="A65" s="87">
        <v>19050000</v>
      </c>
      <c r="B65" s="88" t="s">
        <v>98</v>
      </c>
      <c r="C65" s="102">
        <v>0</v>
      </c>
      <c r="D65" s="102">
        <v>0</v>
      </c>
      <c r="E65" s="102">
        <v>0.16516</v>
      </c>
      <c r="F65" s="102">
        <f t="shared" si="2"/>
        <v>0.16516</v>
      </c>
      <c r="G65" s="102">
        <f t="shared" si="3"/>
        <v>0</v>
      </c>
    </row>
    <row r="66" spans="1:9" s="83" customFormat="1" ht="18">
      <c r="A66" s="84">
        <v>20000000</v>
      </c>
      <c r="B66" s="85" t="s">
        <v>114</v>
      </c>
      <c r="C66" s="101">
        <v>2945.2</v>
      </c>
      <c r="D66" s="101">
        <v>5089.6</v>
      </c>
      <c r="E66" s="101">
        <v>5221.07</v>
      </c>
      <c r="F66" s="101">
        <f t="shared" si="2"/>
        <v>131.46999999999935</v>
      </c>
      <c r="G66" s="101">
        <f>IF(D66=0,0,E66/D66*100)</f>
        <v>102.58311065702608</v>
      </c>
      <c r="H66" s="93"/>
      <c r="I66" s="93"/>
    </row>
    <row r="67" spans="1:7" s="83" customFormat="1" ht="34.5">
      <c r="A67" s="84">
        <v>21000000</v>
      </c>
      <c r="B67" s="85" t="s">
        <v>115</v>
      </c>
      <c r="C67" s="101">
        <v>10</v>
      </c>
      <c r="D67" s="101">
        <v>10</v>
      </c>
      <c r="E67" s="101">
        <v>0</v>
      </c>
      <c r="F67" s="101">
        <f t="shared" si="2"/>
        <v>-10</v>
      </c>
      <c r="G67" s="101">
        <f t="shared" si="3"/>
        <v>0</v>
      </c>
    </row>
    <row r="68" spans="1:7" s="83" customFormat="1" ht="147" customHeight="1">
      <c r="A68" s="87">
        <v>21080700</v>
      </c>
      <c r="B68" s="88" t="s">
        <v>148</v>
      </c>
      <c r="C68" s="102">
        <v>10</v>
      </c>
      <c r="D68" s="102">
        <v>10</v>
      </c>
      <c r="E68" s="102">
        <v>0</v>
      </c>
      <c r="F68" s="102">
        <f t="shared" si="2"/>
        <v>-10</v>
      </c>
      <c r="G68" s="102">
        <f t="shared" si="3"/>
        <v>0</v>
      </c>
    </row>
    <row r="69" spans="1:7" s="83" customFormat="1" ht="18">
      <c r="A69" s="84">
        <v>24000000</v>
      </c>
      <c r="B69" s="85" t="s">
        <v>123</v>
      </c>
      <c r="C69" s="101">
        <v>13.3</v>
      </c>
      <c r="D69" s="101">
        <v>13.3</v>
      </c>
      <c r="E69" s="101">
        <v>4.34058</v>
      </c>
      <c r="F69" s="101">
        <f t="shared" si="2"/>
        <v>-8.959420000000001</v>
      </c>
      <c r="G69" s="101">
        <f t="shared" si="3"/>
        <v>32.63593984962406</v>
      </c>
    </row>
    <row r="70" spans="1:7" s="83" customFormat="1" ht="72">
      <c r="A70" s="87">
        <v>24062100</v>
      </c>
      <c r="B70" s="88" t="s">
        <v>149</v>
      </c>
      <c r="C70" s="102">
        <v>13.3</v>
      </c>
      <c r="D70" s="102">
        <v>13.3</v>
      </c>
      <c r="E70" s="102">
        <v>4.34058</v>
      </c>
      <c r="F70" s="102">
        <f t="shared" si="2"/>
        <v>-8.959420000000001</v>
      </c>
      <c r="G70" s="102">
        <f t="shared" si="3"/>
        <v>32.63593984962406</v>
      </c>
    </row>
    <row r="71" spans="1:7" s="83" customFormat="1" ht="18">
      <c r="A71" s="84">
        <v>25000000</v>
      </c>
      <c r="B71" s="85" t="s">
        <v>150</v>
      </c>
      <c r="C71" s="101">
        <v>2921.9</v>
      </c>
      <c r="D71" s="105">
        <v>5089.6</v>
      </c>
      <c r="E71" s="105">
        <v>5216.7</v>
      </c>
      <c r="F71" s="101">
        <f t="shared" si="2"/>
        <v>127.09999999999945</v>
      </c>
      <c r="G71" s="101">
        <f t="shared" si="3"/>
        <v>102.49724929267525</v>
      </c>
    </row>
    <row r="72" spans="1:7" s="83" customFormat="1" ht="18">
      <c r="A72" s="84">
        <v>30000000</v>
      </c>
      <c r="B72" s="85" t="s">
        <v>126</v>
      </c>
      <c r="C72" s="101">
        <v>460.1</v>
      </c>
      <c r="D72" s="101">
        <v>1661.762</v>
      </c>
      <c r="E72" s="101">
        <v>1128.4414199999999</v>
      </c>
      <c r="F72" s="101">
        <f t="shared" si="2"/>
        <v>-533.3205800000001</v>
      </c>
      <c r="G72" s="101">
        <f t="shared" si="3"/>
        <v>67.90631991825545</v>
      </c>
    </row>
    <row r="73" spans="1:7" s="83" customFormat="1" ht="54">
      <c r="A73" s="87">
        <v>31030000</v>
      </c>
      <c r="B73" s="88" t="s">
        <v>151</v>
      </c>
      <c r="C73" s="102">
        <v>138.5</v>
      </c>
      <c r="D73" s="102">
        <v>533.5</v>
      </c>
      <c r="E73" s="102">
        <v>317.2364</v>
      </c>
      <c r="F73" s="102">
        <f t="shared" si="2"/>
        <v>-216.2636</v>
      </c>
      <c r="G73" s="102">
        <f t="shared" si="3"/>
        <v>59.463242736644794</v>
      </c>
    </row>
    <row r="74" spans="1:7" s="83" customFormat="1" ht="126">
      <c r="A74" s="87">
        <v>33010100</v>
      </c>
      <c r="B74" s="88" t="s">
        <v>366</v>
      </c>
      <c r="C74" s="102">
        <v>321.6</v>
      </c>
      <c r="D74" s="102">
        <v>1128.262</v>
      </c>
      <c r="E74" s="102">
        <v>811.20502</v>
      </c>
      <c r="F74" s="102">
        <f t="shared" si="2"/>
        <v>-317.05697999999995</v>
      </c>
      <c r="G74" s="102">
        <f t="shared" si="3"/>
        <v>71.89863879134457</v>
      </c>
    </row>
    <row r="75" spans="1:7" s="83" customFormat="1" ht="18">
      <c r="A75" s="84">
        <v>50000000</v>
      </c>
      <c r="B75" s="85" t="s">
        <v>152</v>
      </c>
      <c r="C75" s="101">
        <v>45</v>
      </c>
      <c r="D75" s="101">
        <v>89.197</v>
      </c>
      <c r="E75" s="101">
        <v>106.44</v>
      </c>
      <c r="F75" s="101">
        <f>E75-D75</f>
        <v>17.242999999999995</v>
      </c>
      <c r="G75" s="101">
        <f>IF(D75=0,0,E75/D75*100)</f>
        <v>119.33136764689394</v>
      </c>
    </row>
    <row r="76" spans="1:7" s="83" customFormat="1" ht="72">
      <c r="A76" s="87">
        <v>50110000</v>
      </c>
      <c r="B76" s="88" t="s">
        <v>153</v>
      </c>
      <c r="C76" s="102">
        <v>45</v>
      </c>
      <c r="D76" s="102">
        <v>89.197</v>
      </c>
      <c r="E76" s="102">
        <v>106.44</v>
      </c>
      <c r="F76" s="102">
        <f>E76-D76</f>
        <v>17.242999999999995</v>
      </c>
      <c r="G76" s="102">
        <f>IF(D76=0,0,E76/D76*100)</f>
        <v>119.33136764689394</v>
      </c>
    </row>
    <row r="77" spans="1:7" s="83" customFormat="1" ht="39" customHeight="1">
      <c r="A77" s="137" t="s">
        <v>154</v>
      </c>
      <c r="B77" s="138"/>
      <c r="C77" s="103">
        <v>7523.2</v>
      </c>
      <c r="D77" s="103">
        <v>10931.636</v>
      </c>
      <c r="E77" s="103">
        <v>13867.3</v>
      </c>
      <c r="F77" s="103">
        <f>E77-D77</f>
        <v>2935.663999999999</v>
      </c>
      <c r="G77" s="103">
        <f>IF(D77=0,0,E77/D77*100)</f>
        <v>126.85475440272617</v>
      </c>
    </row>
    <row r="78" spans="1:7" s="83" customFormat="1" ht="18">
      <c r="A78" s="84">
        <v>40000000</v>
      </c>
      <c r="B78" s="85" t="s">
        <v>128</v>
      </c>
      <c r="C78" s="101">
        <v>1962.4</v>
      </c>
      <c r="D78" s="101">
        <v>3403.53</v>
      </c>
      <c r="E78" s="101">
        <v>2368.9</v>
      </c>
      <c r="F78" s="101">
        <f t="shared" si="2"/>
        <v>-1034.63</v>
      </c>
      <c r="G78" s="101">
        <f t="shared" si="3"/>
        <v>69.60126691993312</v>
      </c>
    </row>
    <row r="79" spans="1:7" s="83" customFormat="1" ht="18">
      <c r="A79" s="84">
        <v>41030000</v>
      </c>
      <c r="B79" s="85" t="s">
        <v>133</v>
      </c>
      <c r="C79" s="101">
        <v>1962.4</v>
      </c>
      <c r="D79" s="101">
        <v>3403.53</v>
      </c>
      <c r="E79" s="101">
        <v>2368.9</v>
      </c>
      <c r="F79" s="101">
        <f t="shared" si="2"/>
        <v>-1034.63</v>
      </c>
      <c r="G79" s="101">
        <f t="shared" si="3"/>
        <v>69.60126691993312</v>
      </c>
    </row>
    <row r="80" spans="1:7" s="83" customFormat="1" ht="72">
      <c r="A80" s="87">
        <v>41034400</v>
      </c>
      <c r="B80" s="88" t="s">
        <v>155</v>
      </c>
      <c r="C80" s="102">
        <v>1962.4</v>
      </c>
      <c r="D80" s="102">
        <v>1962.4</v>
      </c>
      <c r="E80" s="102">
        <v>1962.4</v>
      </c>
      <c r="F80" s="102">
        <f t="shared" si="2"/>
        <v>0</v>
      </c>
      <c r="G80" s="102">
        <f t="shared" si="3"/>
        <v>100</v>
      </c>
    </row>
    <row r="81" spans="1:7" s="83" customFormat="1" ht="126">
      <c r="A81" s="87">
        <v>41036600</v>
      </c>
      <c r="B81" s="88" t="s">
        <v>365</v>
      </c>
      <c r="C81" s="102">
        <v>0</v>
      </c>
      <c r="D81" s="102">
        <v>1441.13</v>
      </c>
      <c r="E81" s="102">
        <v>406.5</v>
      </c>
      <c r="F81" s="102">
        <f t="shared" si="2"/>
        <v>-1034.63</v>
      </c>
      <c r="G81" s="102">
        <f t="shared" si="3"/>
        <v>28.207031981847575</v>
      </c>
    </row>
    <row r="82" spans="1:7" s="83" customFormat="1" ht="18">
      <c r="A82" s="131" t="s">
        <v>156</v>
      </c>
      <c r="B82" s="132"/>
      <c r="C82" s="103">
        <v>9485.6</v>
      </c>
      <c r="D82" s="103">
        <v>14335.166</v>
      </c>
      <c r="E82" s="103">
        <v>16236.3</v>
      </c>
      <c r="F82" s="103">
        <f t="shared" si="2"/>
        <v>1901.134</v>
      </c>
      <c r="G82" s="103">
        <f t="shared" si="3"/>
        <v>113.26202989208495</v>
      </c>
    </row>
    <row r="83" spans="1:7" s="83" customFormat="1" ht="18">
      <c r="A83" s="131" t="s">
        <v>158</v>
      </c>
      <c r="B83" s="132"/>
      <c r="C83" s="103">
        <f>C54+C82</f>
        <v>175508.7</v>
      </c>
      <c r="D83" s="103">
        <f>D54+D82</f>
        <v>241182.854</v>
      </c>
      <c r="E83" s="103">
        <f>E54+E82</f>
        <v>223651.59999999998</v>
      </c>
      <c r="F83" s="103">
        <f>F54+F82</f>
        <v>-17531.254000000008</v>
      </c>
      <c r="G83" s="103">
        <f>IF(D83=0,0,E83/D83*100)</f>
        <v>92.73113585429252</v>
      </c>
    </row>
    <row r="85" spans="1:6" ht="18">
      <c r="A85" s="130" t="s">
        <v>159</v>
      </c>
      <c r="B85" s="130"/>
      <c r="C85" s="130"/>
      <c r="D85" s="130"/>
      <c r="E85" s="130"/>
      <c r="F85" s="106"/>
    </row>
    <row r="86" spans="1:6" ht="18">
      <c r="A86" s="106"/>
      <c r="B86" s="107" t="s">
        <v>100</v>
      </c>
      <c r="C86" s="106"/>
      <c r="D86" s="106"/>
      <c r="E86" s="106"/>
      <c r="F86" s="108"/>
    </row>
    <row r="87" spans="1:6" ht="46.5">
      <c r="A87" s="109" t="s">
        <v>0</v>
      </c>
      <c r="B87" s="109" t="s">
        <v>160</v>
      </c>
      <c r="C87" s="109" t="s">
        <v>161</v>
      </c>
      <c r="D87" s="109" t="s">
        <v>162</v>
      </c>
      <c r="E87" s="109" t="s">
        <v>163</v>
      </c>
      <c r="F87" s="109" t="s">
        <v>164</v>
      </c>
    </row>
    <row r="88" spans="1:6" ht="18">
      <c r="A88" s="110" t="s">
        <v>165</v>
      </c>
      <c r="B88" s="111" t="s">
        <v>166</v>
      </c>
      <c r="C88" s="112">
        <v>6787</v>
      </c>
      <c r="D88" s="112">
        <v>10600.577</v>
      </c>
      <c r="E88" s="112">
        <v>10199.556200000003</v>
      </c>
      <c r="F88" s="112">
        <v>96.21699082983882</v>
      </c>
    </row>
    <row r="89" spans="1:6" ht="18">
      <c r="A89" s="113" t="s">
        <v>167</v>
      </c>
      <c r="B89" s="114" t="s">
        <v>168</v>
      </c>
      <c r="C89" s="112">
        <v>6787</v>
      </c>
      <c r="D89" s="112">
        <v>10600.577</v>
      </c>
      <c r="E89" s="112">
        <v>10199.556200000003</v>
      </c>
      <c r="F89" s="112">
        <v>96.21699082983882</v>
      </c>
    </row>
    <row r="90" spans="1:6" ht="18">
      <c r="A90" s="110" t="s">
        <v>169</v>
      </c>
      <c r="B90" s="111" t="s">
        <v>170</v>
      </c>
      <c r="C90" s="112">
        <v>55487.4</v>
      </c>
      <c r="D90" s="112">
        <v>80823.929</v>
      </c>
      <c r="E90" s="112">
        <v>76115.89056000003</v>
      </c>
      <c r="F90" s="112">
        <v>94.17494484832582</v>
      </c>
    </row>
    <row r="91" spans="1:6" ht="18">
      <c r="A91" s="113" t="s">
        <v>171</v>
      </c>
      <c r="B91" s="114" t="s">
        <v>172</v>
      </c>
      <c r="C91" s="112">
        <v>21181.5</v>
      </c>
      <c r="D91" s="112">
        <v>27131.37</v>
      </c>
      <c r="E91" s="112">
        <v>25661.785359999994</v>
      </c>
      <c r="F91" s="112">
        <v>94.58344845837124</v>
      </c>
    </row>
    <row r="92" spans="1:6" ht="46.5">
      <c r="A92" s="113" t="s">
        <v>173</v>
      </c>
      <c r="B92" s="114" t="s">
        <v>360</v>
      </c>
      <c r="C92" s="112">
        <v>30092.3</v>
      </c>
      <c r="D92" s="112">
        <v>46745.049</v>
      </c>
      <c r="E92" s="112">
        <v>44082.13272</v>
      </c>
      <c r="F92" s="112">
        <v>94.30331909588972</v>
      </c>
    </row>
    <row r="93" spans="1:6" ht="18">
      <c r="A93" s="113" t="s">
        <v>174</v>
      </c>
      <c r="B93" s="114" t="s">
        <v>361</v>
      </c>
      <c r="C93" s="112">
        <v>539.8</v>
      </c>
      <c r="D93" s="112">
        <v>539.8</v>
      </c>
      <c r="E93" s="112">
        <v>508.4814</v>
      </c>
      <c r="F93" s="112">
        <v>94.19811041126344</v>
      </c>
    </row>
    <row r="94" spans="1:6" ht="30.75">
      <c r="A94" s="113" t="s">
        <v>175</v>
      </c>
      <c r="B94" s="114" t="s">
        <v>176</v>
      </c>
      <c r="C94" s="112">
        <v>2133.523</v>
      </c>
      <c r="D94" s="112">
        <v>3912.023</v>
      </c>
      <c r="E94" s="112">
        <v>3621.61623</v>
      </c>
      <c r="F94" s="112">
        <v>92.57655770428752</v>
      </c>
    </row>
    <row r="95" spans="1:6" ht="18">
      <c r="A95" s="113" t="s">
        <v>177</v>
      </c>
      <c r="B95" s="114" t="s">
        <v>178</v>
      </c>
      <c r="C95" s="112">
        <v>493.8</v>
      </c>
      <c r="D95" s="112">
        <v>809.6</v>
      </c>
      <c r="E95" s="112">
        <v>722.15923</v>
      </c>
      <c r="F95" s="112">
        <v>89.19950963438734</v>
      </c>
    </row>
    <row r="96" spans="1:6" ht="30.75">
      <c r="A96" s="113" t="s">
        <v>179</v>
      </c>
      <c r="B96" s="114" t="s">
        <v>180</v>
      </c>
      <c r="C96" s="112">
        <v>731.35</v>
      </c>
      <c r="D96" s="112">
        <v>1107.35</v>
      </c>
      <c r="E96" s="112">
        <v>991.52317</v>
      </c>
      <c r="F96" s="112">
        <v>89.5401788052558</v>
      </c>
    </row>
    <row r="97" spans="1:6" ht="18">
      <c r="A97" s="113" t="s">
        <v>181</v>
      </c>
      <c r="B97" s="114" t="s">
        <v>182</v>
      </c>
      <c r="C97" s="112">
        <v>140.727</v>
      </c>
      <c r="D97" s="112">
        <v>278.427</v>
      </c>
      <c r="E97" s="112">
        <v>247.22361999999998</v>
      </c>
      <c r="F97" s="112">
        <v>88.7929762558947</v>
      </c>
    </row>
    <row r="98" spans="1:6" ht="18">
      <c r="A98" s="113" t="s">
        <v>183</v>
      </c>
      <c r="B98" s="114" t="s">
        <v>184</v>
      </c>
      <c r="C98" s="112">
        <v>147.2</v>
      </c>
      <c r="D98" s="112">
        <v>271.35</v>
      </c>
      <c r="E98" s="112">
        <v>252.00883</v>
      </c>
      <c r="F98" s="112">
        <v>92.87224249124746</v>
      </c>
    </row>
    <row r="99" spans="1:6" ht="30.75">
      <c r="A99" s="113" t="s">
        <v>185</v>
      </c>
      <c r="B99" s="114" t="s">
        <v>186</v>
      </c>
      <c r="C99" s="112">
        <v>27.2</v>
      </c>
      <c r="D99" s="112">
        <v>28.96</v>
      </c>
      <c r="E99" s="112">
        <v>28.96</v>
      </c>
      <c r="F99" s="112">
        <v>100</v>
      </c>
    </row>
    <row r="100" spans="1:6" ht="18">
      <c r="A100" s="110" t="s">
        <v>187</v>
      </c>
      <c r="B100" s="111" t="s">
        <v>188</v>
      </c>
      <c r="C100" s="112">
        <v>35654.2</v>
      </c>
      <c r="D100" s="112">
        <v>53015.823</v>
      </c>
      <c r="E100" s="112">
        <v>50456.99202000001</v>
      </c>
      <c r="F100" s="112">
        <v>95.17345796933118</v>
      </c>
    </row>
    <row r="101" spans="1:6" ht="18">
      <c r="A101" s="113" t="s">
        <v>189</v>
      </c>
      <c r="B101" s="114" t="s">
        <v>190</v>
      </c>
      <c r="C101" s="112">
        <v>29398.745</v>
      </c>
      <c r="D101" s="112">
        <v>43205.169180000004</v>
      </c>
      <c r="E101" s="112">
        <v>41118.06651999999</v>
      </c>
      <c r="F101" s="112">
        <v>95.16932186677758</v>
      </c>
    </row>
    <row r="102" spans="1:6" ht="18">
      <c r="A102" s="113" t="s">
        <v>191</v>
      </c>
      <c r="B102" s="114" t="s">
        <v>192</v>
      </c>
      <c r="C102" s="112">
        <v>3429.486</v>
      </c>
      <c r="D102" s="112">
        <v>5823.770820000001</v>
      </c>
      <c r="E102" s="112">
        <v>5502.0165499999985</v>
      </c>
      <c r="F102" s="112">
        <v>94.47515570332827</v>
      </c>
    </row>
    <row r="103" spans="1:6" ht="18">
      <c r="A103" s="113" t="s">
        <v>193</v>
      </c>
      <c r="B103" s="114" t="s">
        <v>194</v>
      </c>
      <c r="C103" s="112">
        <v>1123.394</v>
      </c>
      <c r="D103" s="112">
        <v>1958.968</v>
      </c>
      <c r="E103" s="112">
        <v>1875.09564</v>
      </c>
      <c r="F103" s="112">
        <v>95.71854364134585</v>
      </c>
    </row>
    <row r="104" spans="1:6" ht="18">
      <c r="A104" s="113" t="s">
        <v>195</v>
      </c>
      <c r="B104" s="114" t="s">
        <v>196</v>
      </c>
      <c r="C104" s="112">
        <v>72</v>
      </c>
      <c r="D104" s="112">
        <v>72</v>
      </c>
      <c r="E104" s="112">
        <v>16</v>
      </c>
      <c r="F104" s="112">
        <v>22.22222222222222</v>
      </c>
    </row>
    <row r="105" spans="1:6" ht="18">
      <c r="A105" s="113" t="s">
        <v>197</v>
      </c>
      <c r="B105" s="114" t="s">
        <v>198</v>
      </c>
      <c r="C105" s="112">
        <v>541.675</v>
      </c>
      <c r="D105" s="112">
        <v>767.015</v>
      </c>
      <c r="E105" s="112">
        <v>756.91331</v>
      </c>
      <c r="F105" s="112">
        <v>98.68298664302525</v>
      </c>
    </row>
    <row r="106" spans="1:6" ht="30.75">
      <c r="A106" s="113" t="s">
        <v>199</v>
      </c>
      <c r="B106" s="114" t="s">
        <v>200</v>
      </c>
      <c r="C106" s="112">
        <v>1088.9</v>
      </c>
      <c r="D106" s="112">
        <v>1188.9</v>
      </c>
      <c r="E106" s="112">
        <v>1188.9</v>
      </c>
      <c r="F106" s="112">
        <v>100</v>
      </c>
    </row>
    <row r="107" spans="1:6" ht="18">
      <c r="A107" s="110" t="s">
        <v>201</v>
      </c>
      <c r="B107" s="111" t="s">
        <v>202</v>
      </c>
      <c r="C107" s="112">
        <v>51419.7</v>
      </c>
      <c r="D107" s="112">
        <v>55481.97271999999</v>
      </c>
      <c r="E107" s="112">
        <v>53446.92218</v>
      </c>
      <c r="F107" s="112">
        <v>96.33205086223187</v>
      </c>
    </row>
    <row r="108" spans="1:6" ht="93">
      <c r="A108" s="113" t="s">
        <v>203</v>
      </c>
      <c r="B108" s="114" t="s">
        <v>362</v>
      </c>
      <c r="C108" s="112">
        <v>7381</v>
      </c>
      <c r="D108" s="112">
        <v>7381</v>
      </c>
      <c r="E108" s="112">
        <v>7248.34038</v>
      </c>
      <c r="F108" s="112">
        <v>98.20268771169218</v>
      </c>
    </row>
    <row r="109" spans="1:6" ht="93">
      <c r="A109" s="113" t="s">
        <v>204</v>
      </c>
      <c r="B109" s="114" t="s">
        <v>205</v>
      </c>
      <c r="C109" s="112">
        <v>30</v>
      </c>
      <c r="D109" s="112">
        <v>27.15019</v>
      </c>
      <c r="E109" s="112">
        <v>27.124080000000003</v>
      </c>
      <c r="F109" s="112">
        <v>99.9038312439066</v>
      </c>
    </row>
    <row r="110" spans="1:6" ht="78">
      <c r="A110" s="113" t="s">
        <v>206</v>
      </c>
      <c r="B110" s="114" t="s">
        <v>207</v>
      </c>
      <c r="C110" s="112">
        <v>6.8</v>
      </c>
      <c r="D110" s="112">
        <v>0</v>
      </c>
      <c r="E110" s="112">
        <v>0</v>
      </c>
      <c r="F110" s="112">
        <v>0</v>
      </c>
    </row>
    <row r="111" spans="1:6" ht="93">
      <c r="A111" s="113" t="s">
        <v>208</v>
      </c>
      <c r="B111" s="114" t="s">
        <v>209</v>
      </c>
      <c r="C111" s="112">
        <v>1700</v>
      </c>
      <c r="D111" s="112">
        <v>1700</v>
      </c>
      <c r="E111" s="112">
        <v>1162.0586</v>
      </c>
      <c r="F111" s="112">
        <v>68.35638823529412</v>
      </c>
    </row>
    <row r="112" spans="1:6" ht="93">
      <c r="A112" s="113" t="s">
        <v>210</v>
      </c>
      <c r="B112" s="114" t="s">
        <v>211</v>
      </c>
      <c r="C112" s="112">
        <v>1.5</v>
      </c>
      <c r="D112" s="112">
        <v>0.95</v>
      </c>
      <c r="E112" s="112">
        <v>0.95</v>
      </c>
      <c r="F112" s="112">
        <v>100</v>
      </c>
    </row>
    <row r="113" spans="1:6" ht="78">
      <c r="A113" s="113" t="s">
        <v>212</v>
      </c>
      <c r="B113" s="114" t="s">
        <v>213</v>
      </c>
      <c r="C113" s="112">
        <v>1000</v>
      </c>
      <c r="D113" s="112">
        <v>1000</v>
      </c>
      <c r="E113" s="112">
        <v>530.87411</v>
      </c>
      <c r="F113" s="112">
        <v>53.087410999999996</v>
      </c>
    </row>
    <row r="114" spans="1:6" ht="78">
      <c r="A114" s="113" t="s">
        <v>214</v>
      </c>
      <c r="B114" s="114" t="s">
        <v>215</v>
      </c>
      <c r="C114" s="112">
        <v>1</v>
      </c>
      <c r="D114" s="112">
        <v>1.425</v>
      </c>
      <c r="E114" s="112">
        <v>1.425</v>
      </c>
      <c r="F114" s="112">
        <v>100</v>
      </c>
    </row>
    <row r="115" spans="1:6" ht="62.25">
      <c r="A115" s="113" t="s">
        <v>216</v>
      </c>
      <c r="B115" s="114" t="s">
        <v>217</v>
      </c>
      <c r="C115" s="112">
        <v>8</v>
      </c>
      <c r="D115" s="112">
        <v>16.770049999999998</v>
      </c>
      <c r="E115" s="112">
        <v>16.770049999999998</v>
      </c>
      <c r="F115" s="112">
        <v>100</v>
      </c>
    </row>
    <row r="116" spans="1:6" ht="78">
      <c r="A116" s="113" t="s">
        <v>218</v>
      </c>
      <c r="B116" s="114" t="s">
        <v>219</v>
      </c>
      <c r="C116" s="112">
        <v>10</v>
      </c>
      <c r="D116" s="112">
        <v>10</v>
      </c>
      <c r="E116" s="112">
        <v>2.52094</v>
      </c>
      <c r="F116" s="112">
        <v>25.2094</v>
      </c>
    </row>
    <row r="117" spans="1:6" ht="30.75">
      <c r="A117" s="113" t="s">
        <v>220</v>
      </c>
      <c r="B117" s="114" t="s">
        <v>221</v>
      </c>
      <c r="C117" s="112">
        <v>40</v>
      </c>
      <c r="D117" s="112">
        <v>40</v>
      </c>
      <c r="E117" s="112">
        <v>40</v>
      </c>
      <c r="F117" s="112">
        <v>100</v>
      </c>
    </row>
    <row r="118" spans="1:6" ht="18">
      <c r="A118" s="113" t="s">
        <v>222</v>
      </c>
      <c r="B118" s="114" t="s">
        <v>223</v>
      </c>
      <c r="C118" s="112">
        <v>275</v>
      </c>
      <c r="D118" s="112">
        <v>425</v>
      </c>
      <c r="E118" s="112">
        <v>274.99967</v>
      </c>
      <c r="F118" s="112">
        <v>64.70580470588236</v>
      </c>
    </row>
    <row r="119" spans="1:6" ht="30.75">
      <c r="A119" s="113" t="s">
        <v>224</v>
      </c>
      <c r="B119" s="114" t="s">
        <v>225</v>
      </c>
      <c r="C119" s="112">
        <v>200</v>
      </c>
      <c r="D119" s="112">
        <v>200</v>
      </c>
      <c r="E119" s="112">
        <v>134.96594</v>
      </c>
      <c r="F119" s="112">
        <v>67.48297</v>
      </c>
    </row>
    <row r="120" spans="1:6" ht="30.75">
      <c r="A120" s="113" t="s">
        <v>226</v>
      </c>
      <c r="B120" s="114" t="s">
        <v>227</v>
      </c>
      <c r="C120" s="112">
        <v>2</v>
      </c>
      <c r="D120" s="112">
        <v>1.90751</v>
      </c>
      <c r="E120" s="112">
        <v>1.90751</v>
      </c>
      <c r="F120" s="112">
        <v>100</v>
      </c>
    </row>
    <row r="121" spans="1:6" ht="18">
      <c r="A121" s="113" t="s">
        <v>228</v>
      </c>
      <c r="B121" s="114" t="s">
        <v>229</v>
      </c>
      <c r="C121" s="112">
        <v>400</v>
      </c>
      <c r="D121" s="112">
        <v>366.67163</v>
      </c>
      <c r="E121" s="112">
        <v>366.67163</v>
      </c>
      <c r="F121" s="112">
        <v>100</v>
      </c>
    </row>
    <row r="122" spans="1:6" ht="18">
      <c r="A122" s="113" t="s">
        <v>230</v>
      </c>
      <c r="B122" s="114" t="s">
        <v>231</v>
      </c>
      <c r="C122" s="112">
        <v>6950</v>
      </c>
      <c r="D122" s="112">
        <v>7193.2580800000005</v>
      </c>
      <c r="E122" s="112">
        <v>7191.94564</v>
      </c>
      <c r="F122" s="112">
        <v>99.98175458206275</v>
      </c>
    </row>
    <row r="123" spans="1:6" ht="18">
      <c r="A123" s="113" t="s">
        <v>232</v>
      </c>
      <c r="B123" s="114" t="s">
        <v>233</v>
      </c>
      <c r="C123" s="112">
        <v>15000</v>
      </c>
      <c r="D123" s="112">
        <v>15341.53448</v>
      </c>
      <c r="E123" s="112">
        <v>15341.42378</v>
      </c>
      <c r="F123" s="112">
        <v>99.99927842941561</v>
      </c>
    </row>
    <row r="124" spans="1:6" ht="30.75">
      <c r="A124" s="113" t="s">
        <v>234</v>
      </c>
      <c r="B124" s="114" t="s">
        <v>235</v>
      </c>
      <c r="C124" s="112">
        <v>2100</v>
      </c>
      <c r="D124" s="112">
        <v>1701.7878999999998</v>
      </c>
      <c r="E124" s="112">
        <v>1701.7878999999998</v>
      </c>
      <c r="F124" s="112">
        <v>100</v>
      </c>
    </row>
    <row r="125" spans="1:6" ht="18">
      <c r="A125" s="113" t="s">
        <v>236</v>
      </c>
      <c r="B125" s="114" t="s">
        <v>237</v>
      </c>
      <c r="C125" s="112">
        <v>2800.6</v>
      </c>
      <c r="D125" s="112">
        <v>3041.09258</v>
      </c>
      <c r="E125" s="112">
        <v>3040.8922799999996</v>
      </c>
      <c r="F125" s="112">
        <v>99.99341355138881</v>
      </c>
    </row>
    <row r="126" spans="1:6" ht="18">
      <c r="A126" s="113" t="s">
        <v>238</v>
      </c>
      <c r="B126" s="114" t="s">
        <v>239</v>
      </c>
      <c r="C126" s="112">
        <v>500</v>
      </c>
      <c r="D126" s="112">
        <v>602.7615699999999</v>
      </c>
      <c r="E126" s="112">
        <v>601.9615699999999</v>
      </c>
      <c r="F126" s="112">
        <v>99.8672775372856</v>
      </c>
    </row>
    <row r="127" spans="1:6" ht="18">
      <c r="A127" s="113" t="s">
        <v>240</v>
      </c>
      <c r="B127" s="114" t="s">
        <v>241</v>
      </c>
      <c r="C127" s="112">
        <v>30</v>
      </c>
      <c r="D127" s="112">
        <v>37.44421</v>
      </c>
      <c r="E127" s="112">
        <v>37.44421</v>
      </c>
      <c r="F127" s="112">
        <v>100</v>
      </c>
    </row>
    <row r="128" spans="1:6" ht="18">
      <c r="A128" s="113" t="s">
        <v>242</v>
      </c>
      <c r="B128" s="114" t="s">
        <v>243</v>
      </c>
      <c r="C128" s="112">
        <v>250</v>
      </c>
      <c r="D128" s="112">
        <v>459.84855</v>
      </c>
      <c r="E128" s="112">
        <v>459.84855</v>
      </c>
      <c r="F128" s="112">
        <v>100</v>
      </c>
    </row>
    <row r="129" spans="1:6" ht="30.75">
      <c r="A129" s="113" t="s">
        <v>244</v>
      </c>
      <c r="B129" s="114" t="s">
        <v>245</v>
      </c>
      <c r="C129" s="112">
        <v>4000</v>
      </c>
      <c r="D129" s="112">
        <v>4000</v>
      </c>
      <c r="E129" s="112">
        <v>3987.79462</v>
      </c>
      <c r="F129" s="112">
        <v>99.6948655</v>
      </c>
    </row>
    <row r="130" spans="1:6" ht="46.5">
      <c r="A130" s="113" t="s">
        <v>246</v>
      </c>
      <c r="B130" s="114" t="s">
        <v>247</v>
      </c>
      <c r="C130" s="112">
        <v>18</v>
      </c>
      <c r="D130" s="112">
        <v>20.6003</v>
      </c>
      <c r="E130" s="112">
        <v>20.6003</v>
      </c>
      <c r="F130" s="112">
        <v>100</v>
      </c>
    </row>
    <row r="131" spans="1:6" ht="30.75">
      <c r="A131" s="113" t="s">
        <v>248</v>
      </c>
      <c r="B131" s="114" t="s">
        <v>249</v>
      </c>
      <c r="C131" s="112">
        <v>2.5</v>
      </c>
      <c r="D131" s="112">
        <v>5.605</v>
      </c>
      <c r="E131" s="112">
        <v>5.605</v>
      </c>
      <c r="F131" s="112">
        <v>100</v>
      </c>
    </row>
    <row r="132" spans="1:6" ht="18">
      <c r="A132" s="113" t="s">
        <v>250</v>
      </c>
      <c r="B132" s="114" t="s">
        <v>251</v>
      </c>
      <c r="C132" s="112">
        <v>235</v>
      </c>
      <c r="D132" s="112">
        <v>240.42067</v>
      </c>
      <c r="E132" s="112">
        <v>169.95895000000002</v>
      </c>
      <c r="F132" s="112">
        <v>70.69232025682318</v>
      </c>
    </row>
    <row r="133" spans="1:6" ht="30.75">
      <c r="A133" s="113" t="s">
        <v>252</v>
      </c>
      <c r="B133" s="114" t="s">
        <v>253</v>
      </c>
      <c r="C133" s="112">
        <v>65.5</v>
      </c>
      <c r="D133" s="112">
        <v>49.5</v>
      </c>
      <c r="E133" s="112">
        <v>40.533</v>
      </c>
      <c r="F133" s="112">
        <v>81.88484848484848</v>
      </c>
    </row>
    <row r="134" spans="1:6" ht="30.75">
      <c r="A134" s="113" t="s">
        <v>254</v>
      </c>
      <c r="B134" s="114" t="s">
        <v>255</v>
      </c>
      <c r="C134" s="112">
        <v>218</v>
      </c>
      <c r="D134" s="112">
        <v>980.294</v>
      </c>
      <c r="E134" s="112">
        <v>714.69581</v>
      </c>
      <c r="F134" s="112">
        <v>72.90627199595224</v>
      </c>
    </row>
    <row r="135" spans="1:6" ht="30.75">
      <c r="A135" s="113" t="s">
        <v>256</v>
      </c>
      <c r="B135" s="114" t="s">
        <v>257</v>
      </c>
      <c r="C135" s="112">
        <v>16</v>
      </c>
      <c r="D135" s="112">
        <v>12.15</v>
      </c>
      <c r="E135" s="112">
        <v>8.352879999999999</v>
      </c>
      <c r="F135" s="112">
        <v>68.74798353909463</v>
      </c>
    </row>
    <row r="136" spans="1:6" ht="30.75">
      <c r="A136" s="113" t="s">
        <v>258</v>
      </c>
      <c r="B136" s="114" t="s">
        <v>259</v>
      </c>
      <c r="C136" s="112">
        <v>15</v>
      </c>
      <c r="D136" s="112">
        <v>15</v>
      </c>
      <c r="E136" s="112">
        <v>2.7</v>
      </c>
      <c r="F136" s="112">
        <v>18</v>
      </c>
    </row>
    <row r="137" spans="1:6" ht="62.25">
      <c r="A137" s="113" t="s">
        <v>260</v>
      </c>
      <c r="B137" s="114" t="s">
        <v>261</v>
      </c>
      <c r="C137" s="112">
        <v>40</v>
      </c>
      <c r="D137" s="112">
        <v>40</v>
      </c>
      <c r="E137" s="112">
        <v>40</v>
      </c>
      <c r="F137" s="112">
        <v>100</v>
      </c>
    </row>
    <row r="138" spans="1:6" ht="30.75">
      <c r="A138" s="113" t="s">
        <v>262</v>
      </c>
      <c r="B138" s="114" t="s">
        <v>263</v>
      </c>
      <c r="C138" s="112">
        <v>1530.4</v>
      </c>
      <c r="D138" s="112">
        <v>3039.5</v>
      </c>
      <c r="E138" s="112">
        <v>2921.3390600000002</v>
      </c>
      <c r="F138" s="112">
        <v>96.11248758019411</v>
      </c>
    </row>
    <row r="139" spans="1:6" ht="62.25">
      <c r="A139" s="113" t="s">
        <v>264</v>
      </c>
      <c r="B139" s="114" t="s">
        <v>265</v>
      </c>
      <c r="C139" s="112">
        <v>244.2</v>
      </c>
      <c r="D139" s="112">
        <v>369.2</v>
      </c>
      <c r="E139" s="112">
        <v>280.99321000000003</v>
      </c>
      <c r="F139" s="112">
        <v>76.10867009750814</v>
      </c>
    </row>
    <row r="140" spans="1:6" ht="30.75">
      <c r="A140" s="113" t="s">
        <v>266</v>
      </c>
      <c r="B140" s="114" t="s">
        <v>267</v>
      </c>
      <c r="C140" s="112">
        <v>472</v>
      </c>
      <c r="D140" s="112">
        <v>1080.6</v>
      </c>
      <c r="E140" s="112">
        <v>1006.35504</v>
      </c>
      <c r="F140" s="112">
        <v>93.12928373126043</v>
      </c>
    </row>
    <row r="141" spans="1:6" ht="78">
      <c r="A141" s="113" t="s">
        <v>268</v>
      </c>
      <c r="B141" s="114" t="s">
        <v>269</v>
      </c>
      <c r="C141" s="112">
        <v>150</v>
      </c>
      <c r="D141" s="112">
        <v>178.5</v>
      </c>
      <c r="E141" s="112">
        <v>167.02951000000002</v>
      </c>
      <c r="F141" s="112">
        <v>93.57395518207284</v>
      </c>
    </row>
    <row r="142" spans="1:6" ht="30.75">
      <c r="A142" s="113" t="s">
        <v>270</v>
      </c>
      <c r="B142" s="114" t="s">
        <v>271</v>
      </c>
      <c r="C142" s="112">
        <v>25</v>
      </c>
      <c r="D142" s="112">
        <v>25</v>
      </c>
      <c r="E142" s="112">
        <v>20.051959999999998</v>
      </c>
      <c r="F142" s="112">
        <v>80.20783999999999</v>
      </c>
    </row>
    <row r="143" spans="1:6" ht="30.75">
      <c r="A143" s="113" t="s">
        <v>272</v>
      </c>
      <c r="B143" s="114" t="s">
        <v>273</v>
      </c>
      <c r="C143" s="112">
        <v>5702.2</v>
      </c>
      <c r="D143" s="112">
        <v>5877.001</v>
      </c>
      <c r="E143" s="112">
        <v>5877.001</v>
      </c>
      <c r="F143" s="112">
        <v>100</v>
      </c>
    </row>
    <row r="144" spans="1:6" ht="18">
      <c r="A144" s="110" t="s">
        <v>274</v>
      </c>
      <c r="B144" s="111" t="s">
        <v>275</v>
      </c>
      <c r="C144" s="112">
        <v>4580</v>
      </c>
      <c r="D144" s="112">
        <v>14140.173</v>
      </c>
      <c r="E144" s="112">
        <v>13422.70999</v>
      </c>
      <c r="F144" s="112">
        <v>94.92606625109889</v>
      </c>
    </row>
    <row r="145" spans="1:6" ht="30.75">
      <c r="A145" s="113" t="s">
        <v>276</v>
      </c>
      <c r="B145" s="114" t="s">
        <v>277</v>
      </c>
      <c r="C145" s="112">
        <v>80</v>
      </c>
      <c r="D145" s="112">
        <v>162</v>
      </c>
      <c r="E145" s="112">
        <v>156.40876</v>
      </c>
      <c r="F145" s="112">
        <v>96.54861728395062</v>
      </c>
    </row>
    <row r="146" spans="1:6" ht="18">
      <c r="A146" s="113" t="s">
        <v>278</v>
      </c>
      <c r="B146" s="114" t="s">
        <v>279</v>
      </c>
      <c r="C146" s="112">
        <v>4500</v>
      </c>
      <c r="D146" s="112">
        <v>4675.88</v>
      </c>
      <c r="E146" s="112">
        <v>3964.00823</v>
      </c>
      <c r="F146" s="112">
        <v>84.77566212135469</v>
      </c>
    </row>
    <row r="147" spans="1:6" ht="78">
      <c r="A147" s="113" t="s">
        <v>280</v>
      </c>
      <c r="B147" s="114" t="s">
        <v>281</v>
      </c>
      <c r="C147" s="112">
        <v>0</v>
      </c>
      <c r="D147" s="112">
        <v>9302.293</v>
      </c>
      <c r="E147" s="112">
        <v>9302.293</v>
      </c>
      <c r="F147" s="112">
        <v>100</v>
      </c>
    </row>
    <row r="148" spans="1:6" ht="18">
      <c r="A148" s="110" t="s">
        <v>282</v>
      </c>
      <c r="B148" s="111" t="s">
        <v>283</v>
      </c>
      <c r="C148" s="112">
        <v>5658.17</v>
      </c>
      <c r="D148" s="112">
        <v>9294.245</v>
      </c>
      <c r="E148" s="112">
        <v>8795.196899999997</v>
      </c>
      <c r="F148" s="112">
        <v>94.63056870138453</v>
      </c>
    </row>
    <row r="149" spans="1:6" ht="30.75">
      <c r="A149" s="113" t="s">
        <v>284</v>
      </c>
      <c r="B149" s="114" t="s">
        <v>285</v>
      </c>
      <c r="C149" s="112">
        <v>50</v>
      </c>
      <c r="D149" s="112">
        <v>85.12</v>
      </c>
      <c r="E149" s="112">
        <v>43.64598</v>
      </c>
      <c r="F149" s="112">
        <v>51.27582236842105</v>
      </c>
    </row>
    <row r="150" spans="1:6" ht="18">
      <c r="A150" s="113" t="s">
        <v>286</v>
      </c>
      <c r="B150" s="114" t="s">
        <v>287</v>
      </c>
      <c r="C150" s="112">
        <v>831.4</v>
      </c>
      <c r="D150" s="112">
        <v>1431.4</v>
      </c>
      <c r="E150" s="112">
        <v>1343.2710900000002</v>
      </c>
      <c r="F150" s="112">
        <v>93.84316682967724</v>
      </c>
    </row>
    <row r="151" spans="1:6" ht="18">
      <c r="A151" s="113" t="s">
        <v>288</v>
      </c>
      <c r="B151" s="114" t="s">
        <v>289</v>
      </c>
      <c r="C151" s="112">
        <v>600</v>
      </c>
      <c r="D151" s="112">
        <v>833.9</v>
      </c>
      <c r="E151" s="112">
        <v>762.28986</v>
      </c>
      <c r="F151" s="112">
        <v>91.4126226166207</v>
      </c>
    </row>
    <row r="152" spans="1:6" ht="30.75">
      <c r="A152" s="113" t="s">
        <v>290</v>
      </c>
      <c r="B152" s="114" t="s">
        <v>291</v>
      </c>
      <c r="C152" s="112">
        <v>1700</v>
      </c>
      <c r="D152" s="112">
        <v>2082.533</v>
      </c>
      <c r="E152" s="112">
        <v>1936.25332</v>
      </c>
      <c r="F152" s="112">
        <v>92.97587697289792</v>
      </c>
    </row>
    <row r="153" spans="1:6" ht="18">
      <c r="A153" s="113" t="s">
        <v>292</v>
      </c>
      <c r="B153" s="114" t="s">
        <v>293</v>
      </c>
      <c r="C153" s="112">
        <v>2476.77</v>
      </c>
      <c r="D153" s="112">
        <v>4861.292</v>
      </c>
      <c r="E153" s="112">
        <v>4709.736650000001</v>
      </c>
      <c r="F153" s="112">
        <v>96.88240595298535</v>
      </c>
    </row>
    <row r="154" spans="1:6" ht="18">
      <c r="A154" s="110" t="s">
        <v>294</v>
      </c>
      <c r="B154" s="111" t="s">
        <v>295</v>
      </c>
      <c r="C154" s="112">
        <v>200</v>
      </c>
      <c r="D154" s="112">
        <v>400</v>
      </c>
      <c r="E154" s="112">
        <v>399.84265999999997</v>
      </c>
      <c r="F154" s="112">
        <v>99.96066499999999</v>
      </c>
    </row>
    <row r="155" spans="1:6" ht="18">
      <c r="A155" s="113" t="s">
        <v>296</v>
      </c>
      <c r="B155" s="114" t="s">
        <v>297</v>
      </c>
      <c r="C155" s="112">
        <v>200</v>
      </c>
      <c r="D155" s="112">
        <v>400</v>
      </c>
      <c r="E155" s="112">
        <v>399.84265999999997</v>
      </c>
      <c r="F155" s="112">
        <v>99.96066499999999</v>
      </c>
    </row>
    <row r="156" spans="1:6" ht="18">
      <c r="A156" s="110" t="s">
        <v>298</v>
      </c>
      <c r="B156" s="111" t="s">
        <v>299</v>
      </c>
      <c r="C156" s="112">
        <v>741.7</v>
      </c>
      <c r="D156" s="112">
        <v>1358.351</v>
      </c>
      <c r="E156" s="112">
        <v>1195.2677800000001</v>
      </c>
      <c r="F156" s="112">
        <v>87.99402952550555</v>
      </c>
    </row>
    <row r="157" spans="1:6" ht="18">
      <c r="A157" s="113" t="s">
        <v>300</v>
      </c>
      <c r="B157" s="114" t="s">
        <v>301</v>
      </c>
      <c r="C157" s="112">
        <v>35</v>
      </c>
      <c r="D157" s="112">
        <v>35</v>
      </c>
      <c r="E157" s="112">
        <v>23.904</v>
      </c>
      <c r="F157" s="112">
        <v>68.29714285714286</v>
      </c>
    </row>
    <row r="158" spans="1:6" ht="30.75">
      <c r="A158" s="113" t="s">
        <v>302</v>
      </c>
      <c r="B158" s="114" t="s">
        <v>303</v>
      </c>
      <c r="C158" s="112">
        <v>686.7</v>
      </c>
      <c r="D158" s="112">
        <v>1303.351</v>
      </c>
      <c r="E158" s="112">
        <v>1151.80892</v>
      </c>
      <c r="F158" s="112">
        <v>88.37288804013653</v>
      </c>
    </row>
    <row r="159" spans="1:6" ht="46.5">
      <c r="A159" s="113" t="s">
        <v>304</v>
      </c>
      <c r="B159" s="114" t="s">
        <v>305</v>
      </c>
      <c r="C159" s="112">
        <v>20</v>
      </c>
      <c r="D159" s="112">
        <v>0</v>
      </c>
      <c r="E159" s="112">
        <v>0</v>
      </c>
      <c r="F159" s="112">
        <v>0</v>
      </c>
    </row>
    <row r="160" spans="1:6" ht="62.25">
      <c r="A160" s="113" t="s">
        <v>306</v>
      </c>
      <c r="B160" s="114" t="s">
        <v>307</v>
      </c>
      <c r="C160" s="112">
        <v>0</v>
      </c>
      <c r="D160" s="112">
        <v>20</v>
      </c>
      <c r="E160" s="112">
        <v>19.55486</v>
      </c>
      <c r="F160" s="112">
        <v>97.7743</v>
      </c>
    </row>
    <row r="161" spans="1:6" ht="18">
      <c r="A161" s="110" t="s">
        <v>308</v>
      </c>
      <c r="B161" s="111" t="s">
        <v>309</v>
      </c>
      <c r="C161" s="112">
        <v>0</v>
      </c>
      <c r="D161" s="112">
        <v>356.745</v>
      </c>
      <c r="E161" s="112">
        <v>27.0492</v>
      </c>
      <c r="F161" s="112">
        <v>7.582222595971912</v>
      </c>
    </row>
    <row r="162" spans="1:6" ht="18">
      <c r="A162" s="113" t="s">
        <v>310</v>
      </c>
      <c r="B162" s="114" t="s">
        <v>311</v>
      </c>
      <c r="C162" s="112">
        <v>0</v>
      </c>
      <c r="D162" s="112">
        <v>356.745</v>
      </c>
      <c r="E162" s="112">
        <v>27.0492</v>
      </c>
      <c r="F162" s="112">
        <v>7.582222595971912</v>
      </c>
    </row>
    <row r="163" spans="1:6" ht="30.75">
      <c r="A163" s="110" t="s">
        <v>312</v>
      </c>
      <c r="B163" s="111" t="s">
        <v>313</v>
      </c>
      <c r="C163" s="112">
        <v>2026.7</v>
      </c>
      <c r="D163" s="112">
        <v>2024.72995</v>
      </c>
      <c r="E163" s="112">
        <v>1793.73416</v>
      </c>
      <c r="F163" s="112">
        <v>88.59127904933692</v>
      </c>
    </row>
    <row r="164" spans="1:6" ht="46.5">
      <c r="A164" s="113" t="s">
        <v>314</v>
      </c>
      <c r="B164" s="114" t="s">
        <v>315</v>
      </c>
      <c r="C164" s="112">
        <v>1400</v>
      </c>
      <c r="D164" s="112">
        <v>1277.01974</v>
      </c>
      <c r="E164" s="112">
        <v>1046.02395</v>
      </c>
      <c r="F164" s="112">
        <v>81.9113375647584</v>
      </c>
    </row>
    <row r="165" spans="1:6" ht="30.75">
      <c r="A165" s="113" t="s">
        <v>316</v>
      </c>
      <c r="B165" s="114" t="s">
        <v>317</v>
      </c>
      <c r="C165" s="112">
        <v>626.7</v>
      </c>
      <c r="D165" s="112">
        <v>747.71021</v>
      </c>
      <c r="E165" s="112">
        <v>747.71021</v>
      </c>
      <c r="F165" s="112">
        <v>100</v>
      </c>
    </row>
    <row r="166" spans="1:6" ht="30.75">
      <c r="A166" s="110" t="s">
        <v>318</v>
      </c>
      <c r="B166" s="111" t="s">
        <v>319</v>
      </c>
      <c r="C166" s="112">
        <v>20</v>
      </c>
      <c r="D166" s="112">
        <v>6</v>
      </c>
      <c r="E166" s="112">
        <v>5.1327</v>
      </c>
      <c r="F166" s="112">
        <v>85.545</v>
      </c>
    </row>
    <row r="167" spans="1:6" ht="30.75">
      <c r="A167" s="113" t="s">
        <v>320</v>
      </c>
      <c r="B167" s="114" t="s">
        <v>321</v>
      </c>
      <c r="C167" s="112">
        <v>10</v>
      </c>
      <c r="D167" s="112">
        <v>0</v>
      </c>
      <c r="E167" s="112">
        <v>0</v>
      </c>
      <c r="F167" s="112">
        <v>0</v>
      </c>
    </row>
    <row r="168" spans="1:6" ht="18">
      <c r="A168" s="113" t="s">
        <v>322</v>
      </c>
      <c r="B168" s="114" t="s">
        <v>323</v>
      </c>
      <c r="C168" s="112">
        <v>10</v>
      </c>
      <c r="D168" s="112">
        <v>6</v>
      </c>
      <c r="E168" s="112">
        <v>5.1327</v>
      </c>
      <c r="F168" s="112">
        <v>85.545</v>
      </c>
    </row>
    <row r="169" spans="1:6" ht="18">
      <c r="A169" s="110" t="s">
        <v>324</v>
      </c>
      <c r="B169" s="111" t="s">
        <v>325</v>
      </c>
      <c r="C169" s="112">
        <v>40</v>
      </c>
      <c r="D169" s="112">
        <v>79.31098</v>
      </c>
      <c r="E169" s="112">
        <v>49.92104</v>
      </c>
      <c r="F169" s="112">
        <v>62.9434159053387</v>
      </c>
    </row>
    <row r="170" spans="1:6" ht="18">
      <c r="A170" s="113" t="s">
        <v>326</v>
      </c>
      <c r="B170" s="114" t="s">
        <v>327</v>
      </c>
      <c r="C170" s="112">
        <v>20</v>
      </c>
      <c r="D170" s="112">
        <v>0</v>
      </c>
      <c r="E170" s="112">
        <v>0</v>
      </c>
      <c r="F170" s="112">
        <v>0</v>
      </c>
    </row>
    <row r="171" spans="1:6" ht="18">
      <c r="A171" s="113" t="s">
        <v>328</v>
      </c>
      <c r="B171" s="114" t="s">
        <v>329</v>
      </c>
      <c r="C171" s="112">
        <v>20</v>
      </c>
      <c r="D171" s="112">
        <v>79.31098</v>
      </c>
      <c r="E171" s="112">
        <v>49.92104</v>
      </c>
      <c r="F171" s="112">
        <v>62.9434159053387</v>
      </c>
    </row>
    <row r="172" spans="1:6" ht="18">
      <c r="A172" s="110" t="s">
        <v>330</v>
      </c>
      <c r="B172" s="111" t="s">
        <v>331</v>
      </c>
      <c r="C172" s="112">
        <v>162614.87</v>
      </c>
      <c r="D172" s="112">
        <v>227581.8566500001</v>
      </c>
      <c r="E172" s="112">
        <v>215908.21539000008</v>
      </c>
      <c r="F172" s="112">
        <v>94.87057473217077</v>
      </c>
    </row>
    <row r="173" spans="1:6" ht="18">
      <c r="A173" s="106"/>
      <c r="B173" s="106"/>
      <c r="C173" s="115"/>
      <c r="D173" s="115"/>
      <c r="E173" s="115"/>
      <c r="F173" s="115"/>
    </row>
    <row r="174" spans="1:6" ht="18">
      <c r="A174" s="106"/>
      <c r="B174" s="116" t="s">
        <v>141</v>
      </c>
      <c r="C174" s="115"/>
      <c r="D174" s="106"/>
      <c r="E174" s="106"/>
      <c r="F174" s="106"/>
    </row>
    <row r="175" spans="1:6" ht="46.5">
      <c r="A175" s="109" t="s">
        <v>0</v>
      </c>
      <c r="B175" s="109" t="s">
        <v>160</v>
      </c>
      <c r="C175" s="109" t="s">
        <v>161</v>
      </c>
      <c r="D175" s="109" t="s">
        <v>162</v>
      </c>
      <c r="E175" s="109" t="s">
        <v>332</v>
      </c>
      <c r="F175" s="109" t="s">
        <v>164</v>
      </c>
    </row>
    <row r="176" spans="1:6" ht="18">
      <c r="A176" s="110" t="s">
        <v>165</v>
      </c>
      <c r="B176" s="111" t="s">
        <v>166</v>
      </c>
      <c r="C176" s="112">
        <v>0</v>
      </c>
      <c r="D176" s="112">
        <v>6.358</v>
      </c>
      <c r="E176" s="112">
        <v>36.82821</v>
      </c>
      <c r="F176" s="112">
        <v>62.69267065114816</v>
      </c>
    </row>
    <row r="177" spans="1:6" ht="18">
      <c r="A177" s="113" t="s">
        <v>167</v>
      </c>
      <c r="B177" s="114" t="s">
        <v>168</v>
      </c>
      <c r="C177" s="112">
        <v>0</v>
      </c>
      <c r="D177" s="112">
        <v>6.358</v>
      </c>
      <c r="E177" s="112">
        <v>36.82821</v>
      </c>
      <c r="F177" s="117">
        <v>62.69267065114816</v>
      </c>
    </row>
    <row r="178" spans="1:6" ht="18">
      <c r="A178" s="110" t="s">
        <v>169</v>
      </c>
      <c r="B178" s="111" t="s">
        <v>170</v>
      </c>
      <c r="C178" s="112">
        <v>1741.4</v>
      </c>
      <c r="D178" s="112">
        <v>1787.861</v>
      </c>
      <c r="E178" s="112">
        <v>3121.64629</v>
      </c>
      <c r="F178" s="112">
        <v>6.297077904825935</v>
      </c>
    </row>
    <row r="179" spans="1:6" ht="18">
      <c r="A179" s="113" t="s">
        <v>171</v>
      </c>
      <c r="B179" s="114" t="s">
        <v>172</v>
      </c>
      <c r="C179" s="112">
        <v>1447</v>
      </c>
      <c r="D179" s="112">
        <v>1451.1</v>
      </c>
      <c r="E179" s="112">
        <v>2103.4653599999997</v>
      </c>
      <c r="F179" s="117">
        <v>2.067397146991937</v>
      </c>
    </row>
    <row r="180" spans="1:6" ht="46.5">
      <c r="A180" s="113" t="s">
        <v>173</v>
      </c>
      <c r="B180" s="114" t="s">
        <v>360</v>
      </c>
      <c r="C180" s="112">
        <v>252</v>
      </c>
      <c r="D180" s="112">
        <v>286.678</v>
      </c>
      <c r="E180" s="112">
        <v>833.20105</v>
      </c>
      <c r="F180" s="117">
        <v>17.406288588590684</v>
      </c>
    </row>
    <row r="181" spans="1:6" ht="30.75">
      <c r="A181" s="113" t="s">
        <v>175</v>
      </c>
      <c r="B181" s="114" t="s">
        <v>176</v>
      </c>
      <c r="C181" s="112">
        <v>8.5</v>
      </c>
      <c r="D181" s="112">
        <v>16.183</v>
      </c>
      <c r="E181" s="112">
        <v>135.33853</v>
      </c>
      <c r="F181" s="117">
        <v>47.47574615337082</v>
      </c>
    </row>
    <row r="182" spans="1:6" ht="18">
      <c r="A182" s="113" t="s">
        <v>177</v>
      </c>
      <c r="B182" s="114" t="s">
        <v>178</v>
      </c>
      <c r="C182" s="112">
        <v>0.2</v>
      </c>
      <c r="D182" s="112">
        <v>0.2</v>
      </c>
      <c r="E182" s="112">
        <v>13.18</v>
      </c>
      <c r="F182" s="117">
        <v>0</v>
      </c>
    </row>
    <row r="183" spans="1:6" ht="30.75">
      <c r="A183" s="113" t="s">
        <v>179</v>
      </c>
      <c r="B183" s="114" t="s">
        <v>180</v>
      </c>
      <c r="C183" s="112">
        <v>33.7</v>
      </c>
      <c r="D183" s="112">
        <v>33.7</v>
      </c>
      <c r="E183" s="112">
        <v>36.33135</v>
      </c>
      <c r="F183" s="117">
        <v>74.1839762611276</v>
      </c>
    </row>
    <row r="184" spans="1:6" ht="18">
      <c r="A184" s="113" t="s">
        <v>183</v>
      </c>
      <c r="B184" s="114" t="s">
        <v>184</v>
      </c>
      <c r="C184" s="112">
        <v>0</v>
      </c>
      <c r="D184" s="112">
        <v>0</v>
      </c>
      <c r="E184" s="112">
        <v>0.13</v>
      </c>
      <c r="F184" s="117">
        <v>0</v>
      </c>
    </row>
    <row r="185" spans="1:6" ht="18">
      <c r="A185" s="110" t="s">
        <v>187</v>
      </c>
      <c r="B185" s="111" t="s">
        <v>188</v>
      </c>
      <c r="C185" s="112">
        <v>780</v>
      </c>
      <c r="D185" s="112">
        <v>1011.9</v>
      </c>
      <c r="E185" s="112">
        <v>1475.82293</v>
      </c>
      <c r="F185" s="112">
        <v>18.527014527127186</v>
      </c>
    </row>
    <row r="186" spans="1:6" ht="18">
      <c r="A186" s="113" t="s">
        <v>189</v>
      </c>
      <c r="B186" s="114" t="s">
        <v>190</v>
      </c>
      <c r="C186" s="112">
        <v>441.305</v>
      </c>
      <c r="D186" s="112">
        <v>673.205</v>
      </c>
      <c r="E186" s="112">
        <v>1047.8069699999999</v>
      </c>
      <c r="F186" s="117">
        <v>27.848108674177997</v>
      </c>
    </row>
    <row r="187" spans="1:6" ht="18">
      <c r="A187" s="113" t="s">
        <v>191</v>
      </c>
      <c r="B187" s="114" t="s">
        <v>192</v>
      </c>
      <c r="C187" s="112">
        <v>0</v>
      </c>
      <c r="D187" s="112">
        <v>0</v>
      </c>
      <c r="E187" s="112">
        <v>48.81729</v>
      </c>
      <c r="F187" s="117">
        <v>0</v>
      </c>
    </row>
    <row r="188" spans="1:6" ht="18">
      <c r="A188" s="113" t="s">
        <v>193</v>
      </c>
      <c r="B188" s="114" t="s">
        <v>194</v>
      </c>
      <c r="C188" s="112">
        <v>338.695</v>
      </c>
      <c r="D188" s="112">
        <v>338.695</v>
      </c>
      <c r="E188" s="112">
        <v>379.19867</v>
      </c>
      <c r="F188" s="117">
        <v>0</v>
      </c>
    </row>
    <row r="189" spans="1:6" ht="18">
      <c r="A189" s="110" t="s">
        <v>201</v>
      </c>
      <c r="B189" s="111" t="s">
        <v>202</v>
      </c>
      <c r="C189" s="112">
        <v>167</v>
      </c>
      <c r="D189" s="112">
        <v>292</v>
      </c>
      <c r="E189" s="112">
        <v>237.0684</v>
      </c>
      <c r="F189" s="112">
        <v>48.83561643835617</v>
      </c>
    </row>
    <row r="190" spans="1:6" ht="78">
      <c r="A190" s="113" t="s">
        <v>206</v>
      </c>
      <c r="B190" s="114" t="s">
        <v>333</v>
      </c>
      <c r="C190" s="112">
        <v>100</v>
      </c>
      <c r="D190" s="112">
        <v>100</v>
      </c>
      <c r="E190" s="112">
        <v>10.6</v>
      </c>
      <c r="F190" s="117">
        <v>10.6</v>
      </c>
    </row>
    <row r="191" spans="1:6" ht="30.75">
      <c r="A191" s="113" t="s">
        <v>254</v>
      </c>
      <c r="B191" s="114" t="s">
        <v>255</v>
      </c>
      <c r="C191" s="112">
        <v>7</v>
      </c>
      <c r="D191" s="112">
        <v>99</v>
      </c>
      <c r="E191" s="112">
        <v>99</v>
      </c>
      <c r="F191" s="117">
        <v>100</v>
      </c>
    </row>
    <row r="192" spans="1:6" ht="30.75">
      <c r="A192" s="113" t="s">
        <v>262</v>
      </c>
      <c r="B192" s="114" t="s">
        <v>263</v>
      </c>
      <c r="C192" s="112">
        <v>60</v>
      </c>
      <c r="D192" s="112">
        <v>93</v>
      </c>
      <c r="E192" s="112">
        <v>121.65132000000001</v>
      </c>
      <c r="F192" s="117">
        <v>35.483870967741936</v>
      </c>
    </row>
    <row r="193" spans="1:6" ht="30.75">
      <c r="A193" s="113" t="s">
        <v>266</v>
      </c>
      <c r="B193" s="114" t="s">
        <v>267</v>
      </c>
      <c r="C193" s="112">
        <v>0</v>
      </c>
      <c r="D193" s="112">
        <v>0</v>
      </c>
      <c r="E193" s="112">
        <v>5.81708</v>
      </c>
      <c r="F193" s="117">
        <v>0</v>
      </c>
    </row>
    <row r="194" spans="1:6" ht="18">
      <c r="A194" s="110" t="s">
        <v>274</v>
      </c>
      <c r="B194" s="111" t="s">
        <v>275</v>
      </c>
      <c r="C194" s="112">
        <v>160</v>
      </c>
      <c r="D194" s="112">
        <v>1451.13</v>
      </c>
      <c r="E194" s="112">
        <v>406.55</v>
      </c>
      <c r="F194" s="112">
        <v>28.016097799645795</v>
      </c>
    </row>
    <row r="195" spans="1:6" ht="30.75">
      <c r="A195" s="113" t="s">
        <v>334</v>
      </c>
      <c r="B195" s="114" t="s">
        <v>335</v>
      </c>
      <c r="C195" s="112">
        <v>150</v>
      </c>
      <c r="D195" s="112">
        <v>0</v>
      </c>
      <c r="E195" s="112">
        <v>0</v>
      </c>
      <c r="F195" s="117">
        <v>0</v>
      </c>
    </row>
    <row r="196" spans="1:6" ht="18">
      <c r="A196" s="113" t="s">
        <v>336</v>
      </c>
      <c r="B196" s="114" t="s">
        <v>337</v>
      </c>
      <c r="C196" s="112">
        <v>10</v>
      </c>
      <c r="D196" s="112">
        <v>10</v>
      </c>
      <c r="E196" s="112">
        <v>0</v>
      </c>
      <c r="F196" s="117">
        <v>0</v>
      </c>
    </row>
    <row r="197" spans="1:6" ht="78">
      <c r="A197" s="113" t="s">
        <v>280</v>
      </c>
      <c r="B197" s="114" t="s">
        <v>281</v>
      </c>
      <c r="C197" s="112">
        <v>0</v>
      </c>
      <c r="D197" s="112">
        <v>1441.13</v>
      </c>
      <c r="E197" s="112">
        <v>406.55</v>
      </c>
      <c r="F197" s="117">
        <v>28.210501481476342</v>
      </c>
    </row>
    <row r="198" spans="1:6" ht="18">
      <c r="A198" s="110" t="s">
        <v>282</v>
      </c>
      <c r="B198" s="111" t="s">
        <v>283</v>
      </c>
      <c r="C198" s="112">
        <v>491.03</v>
      </c>
      <c r="D198" s="112">
        <v>495.962</v>
      </c>
      <c r="E198" s="112">
        <v>552.20296</v>
      </c>
      <c r="F198" s="112">
        <v>9.604161205898839</v>
      </c>
    </row>
    <row r="199" spans="1:6" ht="18">
      <c r="A199" s="113" t="s">
        <v>286</v>
      </c>
      <c r="B199" s="114" t="s">
        <v>287</v>
      </c>
      <c r="C199" s="112">
        <v>83</v>
      </c>
      <c r="D199" s="112">
        <v>83</v>
      </c>
      <c r="E199" s="112">
        <v>114.35114999999999</v>
      </c>
      <c r="F199" s="117">
        <v>33.846975903614464</v>
      </c>
    </row>
    <row r="200" spans="1:6" ht="18">
      <c r="A200" s="113" t="s">
        <v>288</v>
      </c>
      <c r="B200" s="114" t="s">
        <v>289</v>
      </c>
      <c r="C200" s="112">
        <v>6</v>
      </c>
      <c r="D200" s="112">
        <v>6</v>
      </c>
      <c r="E200" s="112">
        <v>11.034360000000001</v>
      </c>
      <c r="F200" s="117">
        <v>0</v>
      </c>
    </row>
    <row r="201" spans="1:6" ht="30.75">
      <c r="A201" s="113" t="s">
        <v>290</v>
      </c>
      <c r="B201" s="114" t="s">
        <v>291</v>
      </c>
      <c r="C201" s="112">
        <v>92.6</v>
      </c>
      <c r="D201" s="112">
        <v>92.6</v>
      </c>
      <c r="E201" s="112">
        <v>107.70624000000001</v>
      </c>
      <c r="F201" s="117">
        <v>0</v>
      </c>
    </row>
    <row r="202" spans="1:6" ht="18">
      <c r="A202" s="113" t="s">
        <v>292</v>
      </c>
      <c r="B202" s="114" t="s">
        <v>293</v>
      </c>
      <c r="C202" s="112">
        <v>309.43</v>
      </c>
      <c r="D202" s="112">
        <v>314.362</v>
      </c>
      <c r="E202" s="112">
        <v>319.11121</v>
      </c>
      <c r="F202" s="117">
        <v>6.215763991831074</v>
      </c>
    </row>
    <row r="203" spans="1:6" ht="18">
      <c r="A203" s="110" t="s">
        <v>298</v>
      </c>
      <c r="B203" s="111" t="s">
        <v>299</v>
      </c>
      <c r="C203" s="112">
        <v>0.7</v>
      </c>
      <c r="D203" s="112">
        <v>0.7</v>
      </c>
      <c r="E203" s="112">
        <v>14.51692</v>
      </c>
      <c r="F203" s="112">
        <v>0</v>
      </c>
    </row>
    <row r="204" spans="1:6" ht="30.75">
      <c r="A204" s="113" t="s">
        <v>302</v>
      </c>
      <c r="B204" s="114" t="s">
        <v>303</v>
      </c>
      <c r="C204" s="112">
        <v>0.7</v>
      </c>
      <c r="D204" s="112">
        <v>0.7</v>
      </c>
      <c r="E204" s="112">
        <v>14.51692</v>
      </c>
      <c r="F204" s="117">
        <v>0</v>
      </c>
    </row>
    <row r="205" spans="1:6" ht="18">
      <c r="A205" s="110" t="s">
        <v>308</v>
      </c>
      <c r="B205" s="111" t="s">
        <v>309</v>
      </c>
      <c r="C205" s="112">
        <v>7255.1</v>
      </c>
      <c r="D205" s="112">
        <v>5718.205</v>
      </c>
      <c r="E205" s="112">
        <v>4942.110320000001</v>
      </c>
      <c r="F205" s="112">
        <v>86.42765203416107</v>
      </c>
    </row>
    <row r="206" spans="1:6" ht="18">
      <c r="A206" s="113" t="s">
        <v>338</v>
      </c>
      <c r="B206" s="114" t="s">
        <v>339</v>
      </c>
      <c r="C206" s="112">
        <v>4255.1</v>
      </c>
      <c r="D206" s="112">
        <v>5188.795</v>
      </c>
      <c r="E206" s="112">
        <v>4420.20719</v>
      </c>
      <c r="F206" s="117">
        <v>85.18754720508326</v>
      </c>
    </row>
    <row r="207" spans="1:6" ht="18">
      <c r="A207" s="113" t="s">
        <v>340</v>
      </c>
      <c r="B207" s="114" t="s">
        <v>341</v>
      </c>
      <c r="C207" s="112">
        <v>3000</v>
      </c>
      <c r="D207" s="112">
        <v>529.41</v>
      </c>
      <c r="E207" s="112">
        <v>521.90313</v>
      </c>
      <c r="F207" s="117">
        <v>98.58203094010314</v>
      </c>
    </row>
    <row r="208" spans="1:6" ht="30.75">
      <c r="A208" s="110" t="s">
        <v>312</v>
      </c>
      <c r="B208" s="111" t="s">
        <v>313</v>
      </c>
      <c r="C208" s="112">
        <v>2114.3</v>
      </c>
      <c r="D208" s="112">
        <v>2880.792</v>
      </c>
      <c r="E208" s="112">
        <v>2568.57901</v>
      </c>
      <c r="F208" s="112">
        <v>89.16225156137617</v>
      </c>
    </row>
    <row r="209" spans="1:6" ht="46.5">
      <c r="A209" s="113" t="s">
        <v>342</v>
      </c>
      <c r="B209" s="114" t="s">
        <v>343</v>
      </c>
      <c r="C209" s="112">
        <v>2114.3</v>
      </c>
      <c r="D209" s="112">
        <v>2880.792</v>
      </c>
      <c r="E209" s="112">
        <v>2568.57901</v>
      </c>
      <c r="F209" s="117">
        <v>89.16225156137617</v>
      </c>
    </row>
    <row r="210" spans="1:6" ht="18">
      <c r="A210" s="110" t="s">
        <v>344</v>
      </c>
      <c r="B210" s="111" t="s">
        <v>345</v>
      </c>
      <c r="C210" s="112">
        <v>0</v>
      </c>
      <c r="D210" s="112">
        <v>1302</v>
      </c>
      <c r="E210" s="112">
        <v>902</v>
      </c>
      <c r="F210" s="112">
        <v>69.27803379416282</v>
      </c>
    </row>
    <row r="211" spans="1:6" ht="46.5">
      <c r="A211" s="113" t="s">
        <v>346</v>
      </c>
      <c r="B211" s="114" t="s">
        <v>347</v>
      </c>
      <c r="C211" s="112">
        <v>0</v>
      </c>
      <c r="D211" s="112">
        <v>1302</v>
      </c>
      <c r="E211" s="112">
        <v>902</v>
      </c>
      <c r="F211" s="117">
        <v>69.27803379416282</v>
      </c>
    </row>
    <row r="212" spans="1:6" ht="18">
      <c r="A212" s="110" t="s">
        <v>348</v>
      </c>
      <c r="B212" s="111" t="s">
        <v>349</v>
      </c>
      <c r="C212" s="112">
        <v>184.3</v>
      </c>
      <c r="D212" s="112">
        <v>277.937</v>
      </c>
      <c r="E212" s="112">
        <v>208.34041</v>
      </c>
      <c r="F212" s="112">
        <v>74.95958076830361</v>
      </c>
    </row>
    <row r="213" spans="1:6" ht="18">
      <c r="A213" s="113" t="s">
        <v>350</v>
      </c>
      <c r="B213" s="114" t="s">
        <v>351</v>
      </c>
      <c r="C213" s="112">
        <v>139.3</v>
      </c>
      <c r="D213" s="112">
        <v>139.3</v>
      </c>
      <c r="E213" s="112">
        <v>108.72241</v>
      </c>
      <c r="F213" s="117">
        <v>78.04910983488872</v>
      </c>
    </row>
    <row r="214" spans="1:6" ht="46.5">
      <c r="A214" s="113" t="s">
        <v>352</v>
      </c>
      <c r="B214" s="114" t="s">
        <v>353</v>
      </c>
      <c r="C214" s="112">
        <v>45</v>
      </c>
      <c r="D214" s="112">
        <v>138.637</v>
      </c>
      <c r="E214" s="112">
        <v>99.618</v>
      </c>
      <c r="F214" s="117">
        <v>71.8552767298773</v>
      </c>
    </row>
    <row r="215" spans="1:6" ht="18">
      <c r="A215" s="110" t="s">
        <v>324</v>
      </c>
      <c r="B215" s="111" t="s">
        <v>325</v>
      </c>
      <c r="C215" s="112">
        <v>0</v>
      </c>
      <c r="D215" s="112">
        <v>2.19</v>
      </c>
      <c r="E215" s="112">
        <v>2.19</v>
      </c>
      <c r="F215" s="112">
        <v>100</v>
      </c>
    </row>
    <row r="216" spans="1:6" ht="46.5">
      <c r="A216" s="113" t="s">
        <v>354</v>
      </c>
      <c r="B216" s="114" t="s">
        <v>355</v>
      </c>
      <c r="C216" s="112">
        <v>0</v>
      </c>
      <c r="D216" s="112">
        <v>2.19</v>
      </c>
      <c r="E216" s="112">
        <v>2.19</v>
      </c>
      <c r="F216" s="117">
        <v>100</v>
      </c>
    </row>
    <row r="217" spans="1:6" ht="18">
      <c r="A217" s="110" t="s">
        <v>330</v>
      </c>
      <c r="B217" s="111" t="s">
        <v>356</v>
      </c>
      <c r="C217" s="112">
        <v>12893.83</v>
      </c>
      <c r="D217" s="112">
        <v>15227.035</v>
      </c>
      <c r="E217" s="112">
        <v>14467.855450000003</v>
      </c>
      <c r="F217" s="112">
        <v>62.54695408528318</v>
      </c>
    </row>
    <row r="218" spans="1:6" ht="18">
      <c r="A218" s="118"/>
      <c r="B218" s="118"/>
      <c r="C218" s="119"/>
      <c r="D218" s="119"/>
      <c r="E218" s="119"/>
      <c r="F218" s="119"/>
    </row>
    <row r="219" spans="1:7" s="83" customFormat="1" ht="18">
      <c r="A219" s="131"/>
      <c r="B219" s="132" t="s">
        <v>357</v>
      </c>
      <c r="C219" s="103">
        <v>175508.7</v>
      </c>
      <c r="D219" s="103">
        <v>242808.8916500001</v>
      </c>
      <c r="E219" s="103">
        <v>230376.0708400001</v>
      </c>
      <c r="F219" s="103">
        <v>95.01426541674071</v>
      </c>
      <c r="G219" s="120"/>
    </row>
    <row r="220" spans="1:6" ht="18">
      <c r="A220" s="106"/>
      <c r="B220" s="106"/>
      <c r="C220" s="106"/>
      <c r="D220" s="106"/>
      <c r="E220" s="106"/>
      <c r="F220" s="106"/>
    </row>
    <row r="221" spans="1:5" ht="18">
      <c r="A221" s="1" t="s">
        <v>92</v>
      </c>
      <c r="B221" s="1"/>
      <c r="C221" s="1"/>
      <c r="D221" s="1"/>
      <c r="E221" s="1"/>
    </row>
    <row r="222" spans="1:6" ht="18">
      <c r="A222" s="1" t="s">
        <v>363</v>
      </c>
      <c r="B222" s="1"/>
      <c r="D222" s="1"/>
      <c r="E222" s="1"/>
      <c r="F222" s="1" t="s">
        <v>77</v>
      </c>
    </row>
  </sheetData>
  <sheetProtection/>
  <mergeCells count="8">
    <mergeCell ref="A85:E85"/>
    <mergeCell ref="A219:B219"/>
    <mergeCell ref="A7:G7"/>
    <mergeCell ref="A82:B82"/>
    <mergeCell ref="A10:G10"/>
    <mergeCell ref="A55:G55"/>
    <mergeCell ref="A77:B77"/>
    <mergeCell ref="A83:B83"/>
  </mergeCells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56" r:id="rId1"/>
  <rowBreaks count="5" manualBreakCount="5">
    <brk id="45" max="6" man="1"/>
    <brk id="72" max="6" man="1"/>
    <brk id="109" max="6" man="1"/>
    <brk id="142" max="6" man="1"/>
    <brk id="193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0">
      <selection activeCell="E6" sqref="E6"/>
    </sheetView>
  </sheetViews>
  <sheetFormatPr defaultColWidth="9.00390625" defaultRowHeight="12.75"/>
  <cols>
    <col min="2" max="2" width="20.625" style="0" customWidth="1"/>
    <col min="7" max="7" width="13.875" style="0" customWidth="1"/>
  </cols>
  <sheetData>
    <row r="1" spans="1:7" ht="17.25">
      <c r="A1" s="143" t="s">
        <v>78</v>
      </c>
      <c r="B1" s="143"/>
      <c r="C1" s="143"/>
      <c r="D1" s="143"/>
      <c r="E1" s="143"/>
      <c r="F1" s="143"/>
      <c r="G1" s="143"/>
    </row>
    <row r="2" spans="1:7" ht="18">
      <c r="A2" s="7"/>
      <c r="B2" s="7"/>
      <c r="C2" s="51"/>
      <c r="D2" s="51"/>
      <c r="E2" s="7"/>
      <c r="F2" s="49"/>
      <c r="G2" s="52" t="s">
        <v>6</v>
      </c>
    </row>
    <row r="3" spans="1:7" ht="78.75">
      <c r="A3" s="81" t="s">
        <v>0</v>
      </c>
      <c r="B3" s="81" t="s">
        <v>7</v>
      </c>
      <c r="C3" s="82" t="s">
        <v>79</v>
      </c>
      <c r="D3" s="82" t="s">
        <v>80</v>
      </c>
      <c r="E3" s="81" t="s">
        <v>81</v>
      </c>
      <c r="F3" s="81" t="s">
        <v>82</v>
      </c>
      <c r="G3" s="81" t="s">
        <v>83</v>
      </c>
    </row>
    <row r="4" spans="1:7" ht="12.75">
      <c r="A4" s="55"/>
      <c r="B4" s="56" t="s">
        <v>14</v>
      </c>
      <c r="C4" s="57"/>
      <c r="D4" s="57"/>
      <c r="E4" s="55"/>
      <c r="F4" s="55"/>
      <c r="G4" s="55"/>
    </row>
    <row r="5" spans="1:7" ht="26.25">
      <c r="A5" s="58">
        <v>10000000</v>
      </c>
      <c r="B5" s="56" t="s">
        <v>15</v>
      </c>
      <c r="C5" s="59">
        <f>C6+C10+C13+C19</f>
        <v>66044.59999999999</v>
      </c>
      <c r="D5" s="59">
        <f>D6+D10+D13+D19</f>
        <v>76341.9</v>
      </c>
      <c r="E5" s="60">
        <f>E6+E10+E13+E19</f>
        <v>70644.3</v>
      </c>
      <c r="F5" s="60">
        <f aca="true" t="shared" si="0" ref="F5:F23">E5/C5*100</f>
        <v>106.96453608622053</v>
      </c>
      <c r="G5" s="60">
        <f aca="true" t="shared" si="1" ref="G5:G10">E5/D5*100</f>
        <v>92.53673277715122</v>
      </c>
    </row>
    <row r="6" spans="1:7" ht="66">
      <c r="A6" s="58">
        <v>11000000</v>
      </c>
      <c r="B6" s="56" t="s">
        <v>16</v>
      </c>
      <c r="C6" s="59">
        <f>C7+C9</f>
        <v>57074</v>
      </c>
      <c r="D6" s="59">
        <f>D7+D9</f>
        <v>67102.6</v>
      </c>
      <c r="E6" s="60">
        <f>E7+E9</f>
        <v>60914.1</v>
      </c>
      <c r="F6" s="60">
        <f t="shared" si="0"/>
        <v>106.7282825805095</v>
      </c>
      <c r="G6" s="60">
        <f t="shared" si="1"/>
        <v>90.77755556416591</v>
      </c>
    </row>
    <row r="7" spans="1:7" ht="26.25">
      <c r="A7" s="61">
        <v>11010000</v>
      </c>
      <c r="B7" s="62" t="s">
        <v>17</v>
      </c>
      <c r="C7" s="63">
        <v>57050.5</v>
      </c>
      <c r="D7" s="63">
        <v>67079.1</v>
      </c>
      <c r="E7" s="64">
        <v>61103.9</v>
      </c>
      <c r="F7" s="64">
        <f t="shared" si="0"/>
        <v>107.10493334852455</v>
      </c>
      <c r="G7" s="64">
        <f t="shared" si="1"/>
        <v>91.0923074400223</v>
      </c>
    </row>
    <row r="8" spans="1:7" ht="52.5">
      <c r="A8" s="61">
        <v>11010400</v>
      </c>
      <c r="B8" s="62" t="s">
        <v>18</v>
      </c>
      <c r="C8" s="63">
        <v>320.5</v>
      </c>
      <c r="D8" s="63">
        <v>345.5</v>
      </c>
      <c r="E8" s="64">
        <v>325.7</v>
      </c>
      <c r="F8" s="64">
        <f t="shared" si="0"/>
        <v>101.62246489859595</v>
      </c>
      <c r="G8" s="64">
        <f t="shared" si="1"/>
        <v>94.26917510853835</v>
      </c>
    </row>
    <row r="9" spans="1:7" ht="66">
      <c r="A9" s="61">
        <v>11020200</v>
      </c>
      <c r="B9" s="62" t="s">
        <v>19</v>
      </c>
      <c r="C9" s="63">
        <v>23.5</v>
      </c>
      <c r="D9" s="63">
        <v>23.5</v>
      </c>
      <c r="E9" s="64">
        <v>-189.8</v>
      </c>
      <c r="F9" s="64">
        <f t="shared" si="0"/>
        <v>-807.6595744680851</v>
      </c>
      <c r="G9" s="64">
        <f t="shared" si="1"/>
        <v>-807.6595744680851</v>
      </c>
    </row>
    <row r="10" spans="1:7" ht="39">
      <c r="A10" s="58">
        <v>13000000</v>
      </c>
      <c r="B10" s="56" t="s">
        <v>20</v>
      </c>
      <c r="C10" s="59">
        <f>SUM(C11:C12)</f>
        <v>5131.2</v>
      </c>
      <c r="D10" s="59">
        <f>SUM(D11:D12)</f>
        <v>5372.4</v>
      </c>
      <c r="E10" s="60">
        <f>SUM(E11:E12)</f>
        <v>5614.9</v>
      </c>
      <c r="F10" s="60">
        <f t="shared" si="0"/>
        <v>109.42664483941378</v>
      </c>
      <c r="G10" s="60">
        <f t="shared" si="1"/>
        <v>104.51381133199315</v>
      </c>
    </row>
    <row r="11" spans="1:7" ht="52.5">
      <c r="A11" s="61">
        <v>13020200</v>
      </c>
      <c r="B11" s="62" t="s">
        <v>21</v>
      </c>
      <c r="C11" s="63"/>
      <c r="D11" s="63"/>
      <c r="E11" s="64"/>
      <c r="F11" s="64" t="e">
        <f t="shared" si="0"/>
        <v>#DIV/0!</v>
      </c>
      <c r="G11" s="64"/>
    </row>
    <row r="12" spans="1:7" ht="12.75">
      <c r="A12" s="61">
        <v>13050000</v>
      </c>
      <c r="B12" s="62" t="s">
        <v>22</v>
      </c>
      <c r="C12" s="63">
        <v>5131.2</v>
      </c>
      <c r="D12" s="63">
        <v>5372.4</v>
      </c>
      <c r="E12" s="64">
        <v>5614.9</v>
      </c>
      <c r="F12" s="64">
        <f t="shared" si="0"/>
        <v>109.42664483941378</v>
      </c>
      <c r="G12" s="64">
        <f aca="true" t="shared" si="2" ref="G12:G23">E12/D12*100</f>
        <v>104.51381133199315</v>
      </c>
    </row>
    <row r="13" spans="1:7" ht="26.25">
      <c r="A13" s="58">
        <v>14000000</v>
      </c>
      <c r="B13" s="56" t="s">
        <v>23</v>
      </c>
      <c r="C13" s="59">
        <f>SUM(C14:C18)</f>
        <v>339.5</v>
      </c>
      <c r="D13" s="59">
        <f>SUM(D14:D18)</f>
        <v>342</v>
      </c>
      <c r="E13" s="60">
        <f>SUM(E14:E18)</f>
        <v>372.6</v>
      </c>
      <c r="F13" s="60">
        <f t="shared" si="0"/>
        <v>109.74963181148749</v>
      </c>
      <c r="G13" s="60">
        <f t="shared" si="2"/>
        <v>108.94736842105263</v>
      </c>
    </row>
    <row r="14" spans="1:7" ht="12.75">
      <c r="A14" s="61">
        <v>14060100</v>
      </c>
      <c r="B14" s="62" t="s">
        <v>24</v>
      </c>
      <c r="C14" s="63">
        <v>18</v>
      </c>
      <c r="D14" s="63">
        <v>18</v>
      </c>
      <c r="E14" s="64">
        <v>27.5</v>
      </c>
      <c r="F14" s="64">
        <f t="shared" si="0"/>
        <v>152.77777777777777</v>
      </c>
      <c r="G14" s="64">
        <f t="shared" si="2"/>
        <v>152.77777777777777</v>
      </c>
    </row>
    <row r="15" spans="1:7" ht="52.5">
      <c r="A15" s="61">
        <v>14060300</v>
      </c>
      <c r="B15" s="62" t="s">
        <v>25</v>
      </c>
      <c r="C15" s="63">
        <v>19.7</v>
      </c>
      <c r="D15" s="63">
        <v>22.2</v>
      </c>
      <c r="E15" s="64">
        <v>26.8</v>
      </c>
      <c r="F15" s="64">
        <f t="shared" si="0"/>
        <v>136.04060913705584</v>
      </c>
      <c r="G15" s="64">
        <f t="shared" si="2"/>
        <v>120.72072072072073</v>
      </c>
    </row>
    <row r="16" spans="1:7" ht="66">
      <c r="A16" s="61">
        <v>14060900</v>
      </c>
      <c r="B16" s="62" t="s">
        <v>26</v>
      </c>
      <c r="C16" s="63"/>
      <c r="D16" s="63"/>
      <c r="E16" s="64"/>
      <c r="F16" s="64" t="e">
        <f t="shared" si="0"/>
        <v>#DIV/0!</v>
      </c>
      <c r="G16" s="64" t="e">
        <f t="shared" si="2"/>
        <v>#DIV/0!</v>
      </c>
    </row>
    <row r="17" spans="1:7" ht="78.75">
      <c r="A17" s="61">
        <v>14060900</v>
      </c>
      <c r="B17" s="62" t="s">
        <v>84</v>
      </c>
      <c r="C17" s="63">
        <v>0</v>
      </c>
      <c r="D17" s="63">
        <v>0</v>
      </c>
      <c r="E17" s="64">
        <v>0.2</v>
      </c>
      <c r="F17" s="64">
        <v>0</v>
      </c>
      <c r="G17" s="64">
        <v>0</v>
      </c>
    </row>
    <row r="18" spans="1:7" ht="52.5">
      <c r="A18" s="61">
        <v>14070000</v>
      </c>
      <c r="B18" s="62" t="s">
        <v>27</v>
      </c>
      <c r="C18" s="63">
        <v>301.8</v>
      </c>
      <c r="D18" s="63">
        <v>301.8</v>
      </c>
      <c r="E18" s="64">
        <v>318.1</v>
      </c>
      <c r="F18" s="64">
        <f t="shared" si="0"/>
        <v>105.40092776673293</v>
      </c>
      <c r="G18" s="64">
        <f t="shared" si="2"/>
        <v>105.40092776673293</v>
      </c>
    </row>
    <row r="19" spans="1:7" ht="12.75">
      <c r="A19" s="58">
        <v>16000000</v>
      </c>
      <c r="B19" s="56" t="s">
        <v>28</v>
      </c>
      <c r="C19" s="59">
        <f>SUM(C20:C21)</f>
        <v>3499.9</v>
      </c>
      <c r="D19" s="59">
        <f>SUM(D20:D21)</f>
        <v>3524.9</v>
      </c>
      <c r="E19" s="60">
        <f>SUM(E20:E21)</f>
        <v>3742.7</v>
      </c>
      <c r="F19" s="60">
        <f t="shared" si="0"/>
        <v>106.93734106688761</v>
      </c>
      <c r="G19" s="60">
        <f t="shared" si="2"/>
        <v>106.17889869216145</v>
      </c>
    </row>
    <row r="20" spans="1:7" ht="12.75">
      <c r="A20" s="61">
        <v>16010000</v>
      </c>
      <c r="B20" s="62" t="s">
        <v>29</v>
      </c>
      <c r="C20" s="63">
        <v>1007.5</v>
      </c>
      <c r="D20" s="63">
        <v>1007.5</v>
      </c>
      <c r="E20" s="64">
        <v>1056.8</v>
      </c>
      <c r="F20" s="64">
        <f t="shared" si="0"/>
        <v>104.89330024813894</v>
      </c>
      <c r="G20" s="64">
        <f t="shared" si="2"/>
        <v>104.89330024813894</v>
      </c>
    </row>
    <row r="21" spans="1:7" ht="39">
      <c r="A21" s="61">
        <v>16050000</v>
      </c>
      <c r="B21" s="62" t="s">
        <v>30</v>
      </c>
      <c r="C21" s="63">
        <v>2492.4</v>
      </c>
      <c r="D21" s="63">
        <v>2517.4</v>
      </c>
      <c r="E21" s="64">
        <v>2685.9</v>
      </c>
      <c r="F21" s="64">
        <f t="shared" si="0"/>
        <v>107.76360134809822</v>
      </c>
      <c r="G21" s="64">
        <f t="shared" si="2"/>
        <v>106.69341383967586</v>
      </c>
    </row>
    <row r="22" spans="1:7" ht="26.25">
      <c r="A22" s="58">
        <v>20000000</v>
      </c>
      <c r="B22" s="56" t="s">
        <v>31</v>
      </c>
      <c r="C22" s="59">
        <f>C23+C28+C31</f>
        <v>1961.8</v>
      </c>
      <c r="D22" s="59">
        <f>D23+D28+D31</f>
        <v>2011.8</v>
      </c>
      <c r="E22" s="60">
        <f>E23+E28+E31</f>
        <v>2258</v>
      </c>
      <c r="F22" s="60">
        <f t="shared" si="0"/>
        <v>115.09837903965744</v>
      </c>
      <c r="G22" s="60">
        <f t="shared" si="2"/>
        <v>112.2377969977135</v>
      </c>
    </row>
    <row r="23" spans="1:7" ht="39">
      <c r="A23" s="58">
        <v>21000000</v>
      </c>
      <c r="B23" s="56" t="s">
        <v>32</v>
      </c>
      <c r="C23" s="59">
        <f>SUM(C24:C27)</f>
        <v>1400</v>
      </c>
      <c r="D23" s="59">
        <f>SUM(D24:D27)</f>
        <v>1450</v>
      </c>
      <c r="E23" s="60">
        <f>SUM(E24:E27)</f>
        <v>1670.1</v>
      </c>
      <c r="F23" s="60">
        <f t="shared" si="0"/>
        <v>119.29285714285713</v>
      </c>
      <c r="G23" s="60">
        <f t="shared" si="2"/>
        <v>115.17931034482758</v>
      </c>
    </row>
    <row r="24" spans="1:7" ht="12.75">
      <c r="A24" s="61">
        <v>21080500</v>
      </c>
      <c r="B24" s="62" t="s">
        <v>85</v>
      </c>
      <c r="C24" s="59">
        <v>0</v>
      </c>
      <c r="D24" s="59">
        <v>0</v>
      </c>
      <c r="E24" s="64">
        <v>0</v>
      </c>
      <c r="F24" s="60">
        <v>0</v>
      </c>
      <c r="G24" s="60">
        <v>0</v>
      </c>
    </row>
    <row r="25" spans="1:7" ht="171">
      <c r="A25" s="61">
        <v>21080900</v>
      </c>
      <c r="B25" s="62" t="s">
        <v>33</v>
      </c>
      <c r="C25" s="63">
        <v>5</v>
      </c>
      <c r="D25" s="63">
        <v>5</v>
      </c>
      <c r="E25" s="64">
        <v>1.2</v>
      </c>
      <c r="F25" s="60">
        <f aca="true" t="shared" si="3" ref="F25:F52">E25/C25*100</f>
        <v>24</v>
      </c>
      <c r="G25" s="60">
        <f aca="true" t="shared" si="4" ref="G25:G52">E25/D25*100</f>
        <v>24</v>
      </c>
    </row>
    <row r="26" spans="1:7" ht="26.25">
      <c r="A26" s="61">
        <v>21081100</v>
      </c>
      <c r="B26" s="62" t="s">
        <v>34</v>
      </c>
      <c r="C26" s="63">
        <v>135</v>
      </c>
      <c r="D26" s="63">
        <v>135</v>
      </c>
      <c r="E26" s="64">
        <v>144.1</v>
      </c>
      <c r="F26" s="64">
        <f t="shared" si="3"/>
        <v>106.74074074074073</v>
      </c>
      <c r="G26" s="64">
        <f t="shared" si="4"/>
        <v>106.74074074074073</v>
      </c>
    </row>
    <row r="27" spans="1:7" ht="52.5">
      <c r="A27" s="61">
        <v>21081300</v>
      </c>
      <c r="B27" s="62" t="s">
        <v>35</v>
      </c>
      <c r="C27" s="63">
        <v>1260</v>
      </c>
      <c r="D27" s="63">
        <v>1310</v>
      </c>
      <c r="E27" s="64">
        <v>1524.8</v>
      </c>
      <c r="F27" s="64">
        <f t="shared" si="3"/>
        <v>121.01587301587303</v>
      </c>
      <c r="G27" s="64">
        <f t="shared" si="4"/>
        <v>116.39694656488548</v>
      </c>
    </row>
    <row r="28" spans="1:7" ht="66">
      <c r="A28" s="58">
        <v>22000000</v>
      </c>
      <c r="B28" s="56" t="s">
        <v>36</v>
      </c>
      <c r="C28" s="59">
        <f>C29+C30</f>
        <v>556</v>
      </c>
      <c r="D28" s="59">
        <f>D29+D30</f>
        <v>556</v>
      </c>
      <c r="E28" s="60">
        <f>E29+E30</f>
        <v>565.4</v>
      </c>
      <c r="F28" s="60">
        <f t="shared" si="3"/>
        <v>101.69064748201437</v>
      </c>
      <c r="G28" s="60">
        <f t="shared" si="4"/>
        <v>101.69064748201437</v>
      </c>
    </row>
    <row r="29" spans="1:7" ht="52.5">
      <c r="A29" s="61">
        <v>22080400</v>
      </c>
      <c r="B29" s="62" t="s">
        <v>37</v>
      </c>
      <c r="C29" s="63">
        <v>156</v>
      </c>
      <c r="D29" s="63">
        <v>156</v>
      </c>
      <c r="E29" s="64">
        <v>103</v>
      </c>
      <c r="F29" s="64">
        <f t="shared" si="3"/>
        <v>66.02564102564102</v>
      </c>
      <c r="G29" s="64">
        <f t="shared" si="4"/>
        <v>66.02564102564102</v>
      </c>
    </row>
    <row r="30" spans="1:7" ht="12.75">
      <c r="A30" s="61">
        <v>22090000</v>
      </c>
      <c r="B30" s="62" t="s">
        <v>38</v>
      </c>
      <c r="C30" s="63">
        <v>400</v>
      </c>
      <c r="D30" s="63">
        <v>400</v>
      </c>
      <c r="E30" s="64">
        <v>462.4</v>
      </c>
      <c r="F30" s="64">
        <f t="shared" si="3"/>
        <v>115.6</v>
      </c>
      <c r="G30" s="64">
        <f t="shared" si="4"/>
        <v>115.6</v>
      </c>
    </row>
    <row r="31" spans="1:7" ht="26.25">
      <c r="A31" s="58">
        <v>24000000</v>
      </c>
      <c r="B31" s="56" t="s">
        <v>39</v>
      </c>
      <c r="C31" s="59">
        <f>SUM(C32:C33)</f>
        <v>5.8</v>
      </c>
      <c r="D31" s="59">
        <f>SUM(D32:D33)</f>
        <v>5.8</v>
      </c>
      <c r="E31" s="60">
        <f>SUM(E32:E34)</f>
        <v>22.5</v>
      </c>
      <c r="F31" s="60">
        <f t="shared" si="3"/>
        <v>387.9310344827586</v>
      </c>
      <c r="G31" s="60">
        <f t="shared" si="4"/>
        <v>387.9310344827586</v>
      </c>
    </row>
    <row r="32" spans="1:7" ht="105">
      <c r="A32" s="61">
        <v>24030000</v>
      </c>
      <c r="B32" s="62" t="s">
        <v>40</v>
      </c>
      <c r="C32" s="63">
        <v>0.8</v>
      </c>
      <c r="D32" s="63">
        <v>0.8</v>
      </c>
      <c r="E32" s="64">
        <v>1.8</v>
      </c>
      <c r="F32" s="64">
        <f t="shared" si="3"/>
        <v>225</v>
      </c>
      <c r="G32" s="60">
        <f t="shared" si="4"/>
        <v>225</v>
      </c>
    </row>
    <row r="33" spans="1:7" ht="12.75">
      <c r="A33" s="61">
        <v>24060300</v>
      </c>
      <c r="B33" s="62" t="s">
        <v>41</v>
      </c>
      <c r="C33" s="63">
        <v>5</v>
      </c>
      <c r="D33" s="63">
        <v>5</v>
      </c>
      <c r="E33" s="64">
        <v>20</v>
      </c>
      <c r="F33" s="64">
        <f t="shared" si="3"/>
        <v>400</v>
      </c>
      <c r="G33" s="64">
        <f t="shared" si="4"/>
        <v>400</v>
      </c>
    </row>
    <row r="34" spans="1:7" ht="39">
      <c r="A34" s="61">
        <v>24060600</v>
      </c>
      <c r="B34" s="62" t="s">
        <v>86</v>
      </c>
      <c r="C34" s="63"/>
      <c r="D34" s="63"/>
      <c r="E34" s="64">
        <v>0.7</v>
      </c>
      <c r="F34" s="64"/>
      <c r="G34" s="64"/>
    </row>
    <row r="35" spans="1:7" ht="26.25">
      <c r="A35" s="58">
        <v>30000000</v>
      </c>
      <c r="B35" s="56" t="s">
        <v>42</v>
      </c>
      <c r="C35" s="59">
        <f>C36</f>
        <v>15</v>
      </c>
      <c r="D35" s="59">
        <f aca="true" t="shared" si="5" ref="D35:E37">D36</f>
        <v>15</v>
      </c>
      <c r="E35" s="60">
        <f t="shared" si="5"/>
        <v>14.6</v>
      </c>
      <c r="F35" s="64">
        <f t="shared" si="3"/>
        <v>97.33333333333333</v>
      </c>
      <c r="G35" s="64">
        <f t="shared" si="4"/>
        <v>97.33333333333333</v>
      </c>
    </row>
    <row r="36" spans="1:7" ht="39">
      <c r="A36" s="61">
        <v>31000000</v>
      </c>
      <c r="B36" s="62" t="s">
        <v>43</v>
      </c>
      <c r="C36" s="63">
        <f>C37</f>
        <v>15</v>
      </c>
      <c r="D36" s="63">
        <f t="shared" si="5"/>
        <v>15</v>
      </c>
      <c r="E36" s="64">
        <f t="shared" si="5"/>
        <v>14.6</v>
      </c>
      <c r="F36" s="64">
        <f t="shared" si="3"/>
        <v>97.33333333333333</v>
      </c>
      <c r="G36" s="64">
        <f t="shared" si="4"/>
        <v>97.33333333333333</v>
      </c>
    </row>
    <row r="37" spans="1:7" ht="171">
      <c r="A37" s="61">
        <v>31010000</v>
      </c>
      <c r="B37" s="62" t="s">
        <v>44</v>
      </c>
      <c r="C37" s="63">
        <f>C38</f>
        <v>15</v>
      </c>
      <c r="D37" s="63">
        <f t="shared" si="5"/>
        <v>15</v>
      </c>
      <c r="E37" s="64">
        <f t="shared" si="5"/>
        <v>14.6</v>
      </c>
      <c r="F37" s="64">
        <f t="shared" si="3"/>
        <v>97.33333333333333</v>
      </c>
      <c r="G37" s="64">
        <f t="shared" si="4"/>
        <v>97.33333333333333</v>
      </c>
    </row>
    <row r="38" spans="1:7" ht="171">
      <c r="A38" s="61">
        <v>31010200</v>
      </c>
      <c r="B38" s="62" t="s">
        <v>44</v>
      </c>
      <c r="C38" s="63">
        <v>15</v>
      </c>
      <c r="D38" s="63">
        <v>15</v>
      </c>
      <c r="E38" s="64">
        <v>14.6</v>
      </c>
      <c r="F38" s="64">
        <f t="shared" si="3"/>
        <v>97.33333333333333</v>
      </c>
      <c r="G38" s="64">
        <f t="shared" si="4"/>
        <v>97.33333333333333</v>
      </c>
    </row>
    <row r="39" spans="1:7" ht="12.75">
      <c r="A39" s="144" t="s">
        <v>45</v>
      </c>
      <c r="B39" s="145"/>
      <c r="C39" s="59">
        <f>C5+C22+C35</f>
        <v>68021.4</v>
      </c>
      <c r="D39" s="59">
        <f>D5+D22+D35</f>
        <v>78368.7</v>
      </c>
      <c r="E39" s="65">
        <f>E5+E22+E35</f>
        <v>72916.90000000001</v>
      </c>
      <c r="F39" s="65">
        <f t="shared" si="3"/>
        <v>107.19699976772019</v>
      </c>
      <c r="G39" s="65">
        <f t="shared" si="4"/>
        <v>93.04339615178</v>
      </c>
    </row>
    <row r="40" spans="1:7" ht="12.75">
      <c r="A40" s="66">
        <v>40000000</v>
      </c>
      <c r="B40" s="67" t="s">
        <v>46</v>
      </c>
      <c r="C40" s="59">
        <f>C41+C44</f>
        <v>57931.5</v>
      </c>
      <c r="D40" s="59">
        <f>D41+D44</f>
        <v>68064.90000000001</v>
      </c>
      <c r="E40" s="68">
        <f>E41+E44</f>
        <v>67586.9</v>
      </c>
      <c r="F40" s="68">
        <f t="shared" si="3"/>
        <v>116.66692559315743</v>
      </c>
      <c r="G40" s="68">
        <f t="shared" si="4"/>
        <v>99.29772907915824</v>
      </c>
    </row>
    <row r="41" spans="1:7" ht="12.75">
      <c r="A41" s="58">
        <v>41020000</v>
      </c>
      <c r="B41" s="56" t="s">
        <v>47</v>
      </c>
      <c r="C41" s="59">
        <f>SUM(C42:C43)</f>
        <v>24526.8</v>
      </c>
      <c r="D41" s="59">
        <f>SUM(D42:D43)</f>
        <v>36862.8</v>
      </c>
      <c r="E41" s="60">
        <f>SUM(E42:E43)</f>
        <v>36862.8</v>
      </c>
      <c r="F41" s="60">
        <f t="shared" si="3"/>
        <v>150.29600273986009</v>
      </c>
      <c r="G41" s="60">
        <f t="shared" si="4"/>
        <v>100</v>
      </c>
    </row>
    <row r="42" spans="1:7" ht="39">
      <c r="A42" s="61">
        <v>41020100</v>
      </c>
      <c r="B42" s="62" t="s">
        <v>48</v>
      </c>
      <c r="C42" s="63">
        <v>24526.8</v>
      </c>
      <c r="D42" s="63">
        <v>24526.8</v>
      </c>
      <c r="E42" s="64">
        <v>24526.8</v>
      </c>
      <c r="F42" s="64">
        <f t="shared" si="3"/>
        <v>100</v>
      </c>
      <c r="G42" s="64">
        <f t="shared" si="4"/>
        <v>100</v>
      </c>
    </row>
    <row r="43" spans="1:7" ht="78.75">
      <c r="A43" s="61">
        <v>41020600</v>
      </c>
      <c r="B43" s="62" t="s">
        <v>87</v>
      </c>
      <c r="C43" s="63">
        <v>0</v>
      </c>
      <c r="D43" s="63">
        <v>12336</v>
      </c>
      <c r="E43" s="64">
        <v>12336</v>
      </c>
      <c r="F43" s="64">
        <v>0</v>
      </c>
      <c r="G43" s="64">
        <f t="shared" si="4"/>
        <v>100</v>
      </c>
    </row>
    <row r="44" spans="1:7" ht="12.75">
      <c r="A44" s="58">
        <v>41030000</v>
      </c>
      <c r="B44" s="56" t="s">
        <v>49</v>
      </c>
      <c r="C44" s="59">
        <f>SUM(C45:C50)</f>
        <v>33404.700000000004</v>
      </c>
      <c r="D44" s="59">
        <f>SUM(D45:D51)</f>
        <v>31202.100000000002</v>
      </c>
      <c r="E44" s="60">
        <f>SUM(E45:E51)</f>
        <v>30724.1</v>
      </c>
      <c r="F44" s="60">
        <f t="shared" si="3"/>
        <v>91.9753807099001</v>
      </c>
      <c r="G44" s="60">
        <f t="shared" si="4"/>
        <v>98.46805182984477</v>
      </c>
    </row>
    <row r="45" spans="1:7" ht="144.75">
      <c r="A45" s="61">
        <v>41030600</v>
      </c>
      <c r="B45" s="62" t="s">
        <v>50</v>
      </c>
      <c r="C45" s="63">
        <v>27064.9</v>
      </c>
      <c r="D45" s="63">
        <v>25304.9</v>
      </c>
      <c r="E45" s="64">
        <v>25012.8</v>
      </c>
      <c r="F45" s="64">
        <f t="shared" si="3"/>
        <v>92.4178548599847</v>
      </c>
      <c r="G45" s="64">
        <f t="shared" si="4"/>
        <v>98.84567810977319</v>
      </c>
    </row>
    <row r="46" spans="1:7" ht="171">
      <c r="A46" s="61">
        <v>41030800</v>
      </c>
      <c r="B46" s="62" t="s">
        <v>51</v>
      </c>
      <c r="C46" s="63">
        <v>3519</v>
      </c>
      <c r="D46" s="63">
        <v>2150.2</v>
      </c>
      <c r="E46" s="64">
        <v>1988.9</v>
      </c>
      <c r="F46" s="64">
        <f t="shared" si="3"/>
        <v>56.51889741403808</v>
      </c>
      <c r="G46" s="64">
        <f t="shared" si="4"/>
        <v>92.4983722444424</v>
      </c>
    </row>
    <row r="47" spans="1:7" ht="342.75">
      <c r="A47" s="61">
        <v>41030900</v>
      </c>
      <c r="B47" s="69" t="s">
        <v>52</v>
      </c>
      <c r="C47" s="63">
        <v>1960.9</v>
      </c>
      <c r="D47" s="63">
        <v>1960.9</v>
      </c>
      <c r="E47" s="64">
        <v>1960.9</v>
      </c>
      <c r="F47" s="64">
        <f t="shared" si="3"/>
        <v>100</v>
      </c>
      <c r="G47" s="64">
        <f t="shared" si="4"/>
        <v>100</v>
      </c>
    </row>
    <row r="48" spans="1:7" ht="118.5">
      <c r="A48" s="61">
        <v>41031000</v>
      </c>
      <c r="B48" s="62" t="s">
        <v>53</v>
      </c>
      <c r="C48" s="63">
        <v>60.4</v>
      </c>
      <c r="D48" s="63">
        <v>60.4</v>
      </c>
      <c r="E48" s="64">
        <v>41.5</v>
      </c>
      <c r="F48" s="64">
        <f t="shared" si="3"/>
        <v>68.70860927152319</v>
      </c>
      <c r="G48" s="64">
        <f t="shared" si="4"/>
        <v>68.70860927152319</v>
      </c>
    </row>
    <row r="49" spans="1:7" ht="12.75">
      <c r="A49" s="61">
        <v>41035000</v>
      </c>
      <c r="B49" s="62" t="s">
        <v>54</v>
      </c>
      <c r="C49" s="63">
        <v>677</v>
      </c>
      <c r="D49" s="63">
        <v>740.1</v>
      </c>
      <c r="E49" s="64">
        <v>740.1</v>
      </c>
      <c r="F49" s="64">
        <f t="shared" si="3"/>
        <v>109.32053175775481</v>
      </c>
      <c r="G49" s="64">
        <f t="shared" si="4"/>
        <v>100</v>
      </c>
    </row>
    <row r="50" spans="1:7" ht="158.25">
      <c r="A50" s="61">
        <v>41035800</v>
      </c>
      <c r="B50" s="62" t="s">
        <v>55</v>
      </c>
      <c r="C50" s="63">
        <v>122.5</v>
      </c>
      <c r="D50" s="63">
        <v>273.5</v>
      </c>
      <c r="E50" s="64">
        <v>272.1</v>
      </c>
      <c r="F50" s="64">
        <f t="shared" si="3"/>
        <v>222.12244897959184</v>
      </c>
      <c r="G50" s="64">
        <f t="shared" si="4"/>
        <v>99.48811700182816</v>
      </c>
    </row>
    <row r="51" spans="1:7" ht="132">
      <c r="A51" s="61">
        <v>41037000</v>
      </c>
      <c r="B51" s="70" t="s">
        <v>88</v>
      </c>
      <c r="C51" s="63"/>
      <c r="D51" s="63">
        <v>712.1</v>
      </c>
      <c r="E51" s="64">
        <v>707.8</v>
      </c>
      <c r="F51" s="64"/>
      <c r="G51" s="64">
        <f t="shared" si="4"/>
        <v>99.39615222581098</v>
      </c>
    </row>
    <row r="52" spans="1:7" ht="12.75">
      <c r="A52" s="139" t="s">
        <v>56</v>
      </c>
      <c r="B52" s="140"/>
      <c r="C52" s="59">
        <f>SUM(C39:C40)</f>
        <v>125952.9</v>
      </c>
      <c r="D52" s="59">
        <f>SUM(D39:D40)</f>
        <v>146433.6</v>
      </c>
      <c r="E52" s="68">
        <f>SUM(E39:E40)</f>
        <v>140503.8</v>
      </c>
      <c r="F52" s="68">
        <f t="shared" si="3"/>
        <v>111.55265182461062</v>
      </c>
      <c r="G52" s="68">
        <f t="shared" si="4"/>
        <v>95.95051955288949</v>
      </c>
    </row>
    <row r="53" spans="1:7" ht="26.25">
      <c r="A53" s="55"/>
      <c r="B53" s="56" t="s">
        <v>57</v>
      </c>
      <c r="C53" s="57"/>
      <c r="D53" s="57"/>
      <c r="E53" s="55"/>
      <c r="F53" s="55"/>
      <c r="G53" s="55"/>
    </row>
    <row r="54" spans="1:7" ht="26.25">
      <c r="A54" s="58">
        <v>10000000</v>
      </c>
      <c r="B54" s="71" t="s">
        <v>15</v>
      </c>
      <c r="C54" s="72">
        <f aca="true" t="shared" si="6" ref="C54:E55">C55</f>
        <v>1325</v>
      </c>
      <c r="D54" s="72">
        <f t="shared" si="6"/>
        <v>1620</v>
      </c>
      <c r="E54" s="58">
        <f t="shared" si="6"/>
        <v>1504.4</v>
      </c>
      <c r="F54" s="60">
        <f aca="true" t="shared" si="7" ref="F54:F60">E54/C54*100</f>
        <v>113.53962264150942</v>
      </c>
      <c r="G54" s="60">
        <f aca="true" t="shared" si="8" ref="G54:G60">E54/D54*100</f>
        <v>92.8641975308642</v>
      </c>
    </row>
    <row r="55" spans="1:7" ht="12.75">
      <c r="A55" s="58">
        <v>12000000</v>
      </c>
      <c r="B55" s="71" t="s">
        <v>58</v>
      </c>
      <c r="C55" s="72">
        <f t="shared" si="6"/>
        <v>1325</v>
      </c>
      <c r="D55" s="72">
        <f t="shared" si="6"/>
        <v>1620</v>
      </c>
      <c r="E55" s="58">
        <f t="shared" si="6"/>
        <v>1504.4</v>
      </c>
      <c r="F55" s="60">
        <f t="shared" si="7"/>
        <v>113.53962264150942</v>
      </c>
      <c r="G55" s="60">
        <f t="shared" si="8"/>
        <v>92.8641975308642</v>
      </c>
    </row>
    <row r="56" spans="1:7" ht="26.25">
      <c r="A56" s="61">
        <v>12020000</v>
      </c>
      <c r="B56" s="62" t="s">
        <v>59</v>
      </c>
      <c r="C56" s="73">
        <v>1325</v>
      </c>
      <c r="D56" s="63">
        <v>1620</v>
      </c>
      <c r="E56" s="64">
        <v>1504.4</v>
      </c>
      <c r="F56" s="64">
        <f t="shared" si="7"/>
        <v>113.53962264150942</v>
      </c>
      <c r="G56" s="64">
        <f t="shared" si="8"/>
        <v>92.8641975308642</v>
      </c>
    </row>
    <row r="57" spans="1:7" ht="26.25">
      <c r="A57" s="58">
        <v>20000000</v>
      </c>
      <c r="B57" s="71" t="s">
        <v>31</v>
      </c>
      <c r="C57" s="59">
        <f>C58+C60+C63</f>
        <v>2695.7000000000003</v>
      </c>
      <c r="D57" s="59">
        <f>D58+D60+D63</f>
        <v>2695.7000000000003</v>
      </c>
      <c r="E57" s="60">
        <f>E58+E60+E63</f>
        <v>4826.9</v>
      </c>
      <c r="F57" s="60">
        <f t="shared" si="7"/>
        <v>179.0592424973105</v>
      </c>
      <c r="G57" s="60">
        <f t="shared" si="8"/>
        <v>179.0592424973105</v>
      </c>
    </row>
    <row r="58" spans="1:7" ht="39">
      <c r="A58" s="58">
        <v>21000000</v>
      </c>
      <c r="B58" s="56" t="s">
        <v>32</v>
      </c>
      <c r="C58" s="59">
        <f>C59</f>
        <v>10</v>
      </c>
      <c r="D58" s="59">
        <f>D59</f>
        <v>10</v>
      </c>
      <c r="E58" s="60">
        <f>E59</f>
        <v>10.6</v>
      </c>
      <c r="F58" s="60">
        <f t="shared" si="7"/>
        <v>106</v>
      </c>
      <c r="G58" s="60">
        <f t="shared" si="8"/>
        <v>106</v>
      </c>
    </row>
    <row r="59" spans="1:7" ht="92.25">
      <c r="A59" s="61">
        <v>21080700</v>
      </c>
      <c r="B59" s="74" t="s">
        <v>60</v>
      </c>
      <c r="C59" s="63">
        <v>10</v>
      </c>
      <c r="D59" s="63">
        <v>10</v>
      </c>
      <c r="E59" s="64">
        <v>10.6</v>
      </c>
      <c r="F59" s="64">
        <f t="shared" si="7"/>
        <v>106</v>
      </c>
      <c r="G59" s="60">
        <f t="shared" si="8"/>
        <v>106</v>
      </c>
    </row>
    <row r="60" spans="1:7" ht="26.25">
      <c r="A60" s="58">
        <v>24000000</v>
      </c>
      <c r="B60" s="71" t="s">
        <v>39</v>
      </c>
      <c r="C60" s="59">
        <f>SUM(C61:C62)</f>
        <v>2.9</v>
      </c>
      <c r="D60" s="59">
        <f>SUM(D61:D62)</f>
        <v>2.9</v>
      </c>
      <c r="E60" s="60">
        <f>SUM(E61:E62)</f>
        <v>1.9000000000000001</v>
      </c>
      <c r="F60" s="60">
        <f t="shared" si="7"/>
        <v>65.51724137931035</v>
      </c>
      <c r="G60" s="60">
        <f t="shared" si="8"/>
        <v>65.51724137931035</v>
      </c>
    </row>
    <row r="61" spans="1:7" ht="144.75">
      <c r="A61" s="61">
        <v>24110900</v>
      </c>
      <c r="B61" s="74" t="s">
        <v>89</v>
      </c>
      <c r="C61" s="59"/>
      <c r="D61" s="59"/>
      <c r="E61" s="60">
        <v>0.3</v>
      </c>
      <c r="F61" s="60">
        <v>0</v>
      </c>
      <c r="G61" s="60">
        <v>0</v>
      </c>
    </row>
    <row r="62" spans="1:7" ht="118.5">
      <c r="A62" s="61">
        <v>24062100</v>
      </c>
      <c r="B62" s="74" t="s">
        <v>61</v>
      </c>
      <c r="C62" s="63">
        <v>2.9</v>
      </c>
      <c r="D62" s="63">
        <v>2.9</v>
      </c>
      <c r="E62" s="64">
        <v>1.6</v>
      </c>
      <c r="F62" s="64">
        <f aca="true" t="shared" si="9" ref="F62:F75">E62/C62*100</f>
        <v>55.172413793103445</v>
      </c>
      <c r="G62" s="64">
        <f aca="true" t="shared" si="10" ref="G62:G80">E62/D62*100</f>
        <v>55.172413793103445</v>
      </c>
    </row>
    <row r="63" spans="1:7" ht="26.25">
      <c r="A63" s="58">
        <v>25000000</v>
      </c>
      <c r="B63" s="71" t="s">
        <v>72</v>
      </c>
      <c r="C63" s="59">
        <v>2682.8</v>
      </c>
      <c r="D63" s="59">
        <v>2682.8</v>
      </c>
      <c r="E63" s="60">
        <v>4814.4</v>
      </c>
      <c r="F63" s="60">
        <f t="shared" si="9"/>
        <v>179.45430147606976</v>
      </c>
      <c r="G63" s="60">
        <f t="shared" si="10"/>
        <v>179.45430147606976</v>
      </c>
    </row>
    <row r="64" spans="1:7" ht="26.25">
      <c r="A64" s="58">
        <v>30000000</v>
      </c>
      <c r="B64" s="71" t="s">
        <v>42</v>
      </c>
      <c r="C64" s="59">
        <f>C65+C67</f>
        <v>1131.3</v>
      </c>
      <c r="D64" s="59">
        <f>D65+D67</f>
        <v>1153.4</v>
      </c>
      <c r="E64" s="60">
        <f>E65+E67</f>
        <v>714.6999999999999</v>
      </c>
      <c r="F64" s="60">
        <f t="shared" si="9"/>
        <v>63.17510828250684</v>
      </c>
      <c r="G64" s="60">
        <f t="shared" si="10"/>
        <v>61.96462632217789</v>
      </c>
    </row>
    <row r="65" spans="1:7" ht="39">
      <c r="A65" s="58">
        <v>31000000</v>
      </c>
      <c r="B65" s="71" t="s">
        <v>43</v>
      </c>
      <c r="C65" s="59">
        <f>C66</f>
        <v>411.3</v>
      </c>
      <c r="D65" s="59">
        <f>D66</f>
        <v>411.3</v>
      </c>
      <c r="E65" s="60">
        <f>E66</f>
        <v>193.4</v>
      </c>
      <c r="F65" s="60">
        <f t="shared" si="9"/>
        <v>47.02163870654024</v>
      </c>
      <c r="G65" s="60">
        <f t="shared" si="10"/>
        <v>47.02163870654024</v>
      </c>
    </row>
    <row r="66" spans="1:7" ht="52.5">
      <c r="A66" s="61">
        <v>31030000</v>
      </c>
      <c r="B66" s="74" t="s">
        <v>62</v>
      </c>
      <c r="C66" s="63">
        <v>411.3</v>
      </c>
      <c r="D66" s="63">
        <v>411.3</v>
      </c>
      <c r="E66" s="64">
        <v>193.4</v>
      </c>
      <c r="F66" s="64">
        <f t="shared" si="9"/>
        <v>47.02163870654024</v>
      </c>
      <c r="G66" s="60">
        <f t="shared" si="10"/>
        <v>47.02163870654024</v>
      </c>
    </row>
    <row r="67" spans="1:7" ht="52.5">
      <c r="A67" s="58">
        <v>33000000</v>
      </c>
      <c r="B67" s="71" t="s">
        <v>63</v>
      </c>
      <c r="C67" s="59">
        <f>C68</f>
        <v>720</v>
      </c>
      <c r="D67" s="59">
        <f>D68</f>
        <v>742.1</v>
      </c>
      <c r="E67" s="60">
        <f>E68</f>
        <v>521.3</v>
      </c>
      <c r="F67" s="60">
        <f t="shared" si="9"/>
        <v>72.40277777777777</v>
      </c>
      <c r="G67" s="60">
        <f t="shared" si="10"/>
        <v>70.24659749359924</v>
      </c>
    </row>
    <row r="68" spans="1:7" ht="105">
      <c r="A68" s="61">
        <v>33010100</v>
      </c>
      <c r="B68" s="75" t="s">
        <v>64</v>
      </c>
      <c r="C68" s="63">
        <v>720</v>
      </c>
      <c r="D68" s="63">
        <v>742.1</v>
      </c>
      <c r="E68" s="64">
        <v>521.3</v>
      </c>
      <c r="F68" s="64">
        <f t="shared" si="9"/>
        <v>72.40277777777777</v>
      </c>
      <c r="G68" s="64">
        <f t="shared" si="10"/>
        <v>70.24659749359924</v>
      </c>
    </row>
    <row r="69" spans="1:7" ht="12.75">
      <c r="A69" s="58">
        <v>50000000</v>
      </c>
      <c r="B69" s="71" t="s">
        <v>65</v>
      </c>
      <c r="C69" s="59">
        <f>C70</f>
        <v>114.8</v>
      </c>
      <c r="D69" s="59">
        <f>D70+D71</f>
        <v>148</v>
      </c>
      <c r="E69" s="60">
        <f>E70+E71</f>
        <v>137.6</v>
      </c>
      <c r="F69" s="60">
        <f t="shared" si="9"/>
        <v>119.86062717770034</v>
      </c>
      <c r="G69" s="60">
        <f t="shared" si="10"/>
        <v>92.97297297297297</v>
      </c>
    </row>
    <row r="70" spans="1:7" ht="39">
      <c r="A70" s="61">
        <v>50080000</v>
      </c>
      <c r="B70" s="74" t="s">
        <v>66</v>
      </c>
      <c r="C70" s="63">
        <v>114.8</v>
      </c>
      <c r="D70" s="73">
        <v>114.8</v>
      </c>
      <c r="E70" s="64">
        <v>103.1</v>
      </c>
      <c r="F70" s="64">
        <f t="shared" si="9"/>
        <v>89.80836236933798</v>
      </c>
      <c r="G70" s="64">
        <f t="shared" si="10"/>
        <v>89.80836236933798</v>
      </c>
    </row>
    <row r="71" spans="1:7" ht="105">
      <c r="A71" s="61">
        <v>50110000</v>
      </c>
      <c r="B71" s="76" t="s">
        <v>90</v>
      </c>
      <c r="C71" s="63">
        <v>0</v>
      </c>
      <c r="D71" s="73">
        <v>33.2</v>
      </c>
      <c r="E71" s="64">
        <v>34.5</v>
      </c>
      <c r="F71" s="64">
        <v>0</v>
      </c>
      <c r="G71" s="64">
        <f t="shared" si="10"/>
        <v>103.91566265060239</v>
      </c>
    </row>
    <row r="72" spans="1:7" ht="12.75">
      <c r="A72" s="146" t="s">
        <v>67</v>
      </c>
      <c r="B72" s="147"/>
      <c r="C72" s="59">
        <f>C54+C57+C64+C69</f>
        <v>5266.8</v>
      </c>
      <c r="D72" s="59">
        <f>D54+D57+D64+D69</f>
        <v>5617.1</v>
      </c>
      <c r="E72" s="60">
        <f>E54+E57+E64+E69</f>
        <v>7183.599999999999</v>
      </c>
      <c r="F72" s="60">
        <f t="shared" si="9"/>
        <v>136.39401534138375</v>
      </c>
      <c r="G72" s="60">
        <f t="shared" si="10"/>
        <v>127.88805611436504</v>
      </c>
    </row>
    <row r="73" spans="1:7" ht="12.75">
      <c r="A73" s="58">
        <v>40000000</v>
      </c>
      <c r="B73" s="71" t="s">
        <v>46</v>
      </c>
      <c r="C73" s="59">
        <f>C74+C79</f>
        <v>8301.4</v>
      </c>
      <c r="D73" s="59">
        <f>D74+D79</f>
        <v>9783.800000000001</v>
      </c>
      <c r="E73" s="60">
        <f>E74+E79</f>
        <v>9782</v>
      </c>
      <c r="F73" s="60">
        <f t="shared" si="9"/>
        <v>117.83554581154986</v>
      </c>
      <c r="G73" s="60">
        <f t="shared" si="10"/>
        <v>99.98160224043826</v>
      </c>
    </row>
    <row r="74" spans="1:7" ht="12.75">
      <c r="A74" s="58">
        <v>41030000</v>
      </c>
      <c r="B74" s="71" t="s">
        <v>49</v>
      </c>
      <c r="C74" s="59">
        <f>SUM(C75:C78)</f>
        <v>8301.4</v>
      </c>
      <c r="D74" s="59">
        <f>SUM(D75:D78)</f>
        <v>9783.800000000001</v>
      </c>
      <c r="E74" s="60">
        <f>SUM(E75:E78)</f>
        <v>9782</v>
      </c>
      <c r="F74" s="60">
        <f t="shared" si="9"/>
        <v>117.83554581154986</v>
      </c>
      <c r="G74" s="60">
        <f t="shared" si="10"/>
        <v>99.98160224043826</v>
      </c>
    </row>
    <row r="75" spans="1:7" ht="171">
      <c r="A75" s="61">
        <v>41030800</v>
      </c>
      <c r="B75" s="74" t="s">
        <v>51</v>
      </c>
      <c r="C75" s="63">
        <v>8301.4</v>
      </c>
      <c r="D75" s="63">
        <v>9745.1</v>
      </c>
      <c r="E75" s="64">
        <v>9745.1</v>
      </c>
      <c r="F75" s="64">
        <f t="shared" si="9"/>
        <v>117.39104247476331</v>
      </c>
      <c r="G75" s="64">
        <f t="shared" si="10"/>
        <v>100</v>
      </c>
    </row>
    <row r="76" spans="1:7" ht="118.5">
      <c r="A76" s="61">
        <v>41034300</v>
      </c>
      <c r="B76" s="74" t="s">
        <v>68</v>
      </c>
      <c r="C76" s="63">
        <v>0</v>
      </c>
      <c r="D76" s="63">
        <v>38.7</v>
      </c>
      <c r="E76" s="64">
        <v>36.9</v>
      </c>
      <c r="F76" s="64">
        <v>0</v>
      </c>
      <c r="G76" s="64">
        <f t="shared" si="10"/>
        <v>95.34883720930232</v>
      </c>
    </row>
    <row r="77" spans="1:7" ht="12.75">
      <c r="A77" s="61">
        <v>41035000</v>
      </c>
      <c r="B77" s="74" t="s">
        <v>54</v>
      </c>
      <c r="C77" s="63">
        <v>0</v>
      </c>
      <c r="D77" s="63">
        <v>0</v>
      </c>
      <c r="E77" s="64">
        <v>0</v>
      </c>
      <c r="F77" s="64">
        <v>0</v>
      </c>
      <c r="G77" s="64">
        <v>0</v>
      </c>
    </row>
    <row r="78" spans="1:7" ht="316.5">
      <c r="A78" s="61">
        <v>41036600</v>
      </c>
      <c r="B78" s="74" t="s">
        <v>91</v>
      </c>
      <c r="C78" s="63">
        <v>0</v>
      </c>
      <c r="D78" s="63">
        <v>0</v>
      </c>
      <c r="E78" s="64">
        <v>0</v>
      </c>
      <c r="F78" s="64">
        <v>0</v>
      </c>
      <c r="G78" s="64">
        <v>0</v>
      </c>
    </row>
    <row r="79" spans="1:7" ht="26.25">
      <c r="A79" s="58">
        <v>43000000</v>
      </c>
      <c r="B79" s="71" t="s">
        <v>69</v>
      </c>
      <c r="C79" s="59">
        <f>C80</f>
        <v>0</v>
      </c>
      <c r="D79" s="59">
        <f>D80</f>
        <v>0</v>
      </c>
      <c r="E79" s="60">
        <f>E80</f>
        <v>0</v>
      </c>
      <c r="F79" s="60">
        <v>0</v>
      </c>
      <c r="G79" s="60" t="e">
        <f>E79/D79*100</f>
        <v>#DIV/0!</v>
      </c>
    </row>
    <row r="80" spans="1:7" ht="52.5">
      <c r="A80" s="61">
        <v>43010000</v>
      </c>
      <c r="B80" s="74" t="s">
        <v>70</v>
      </c>
      <c r="C80" s="63">
        <v>0</v>
      </c>
      <c r="D80" s="63">
        <v>0</v>
      </c>
      <c r="E80" s="64">
        <v>0</v>
      </c>
      <c r="F80" s="64">
        <v>0</v>
      </c>
      <c r="G80" s="60" t="e">
        <f t="shared" si="10"/>
        <v>#DIV/0!</v>
      </c>
    </row>
    <row r="81" spans="1:7" ht="12.75">
      <c r="A81" s="139" t="s">
        <v>74</v>
      </c>
      <c r="B81" s="140"/>
      <c r="C81" s="77">
        <f>C72+C73</f>
        <v>13568.2</v>
      </c>
      <c r="D81" s="77">
        <f>D72+D73</f>
        <v>15400.900000000001</v>
      </c>
      <c r="E81" s="78">
        <f>E72+E73</f>
        <v>16965.6</v>
      </c>
      <c r="F81" s="78">
        <f>E81/C81*100</f>
        <v>125.03943043292402</v>
      </c>
      <c r="G81" s="78">
        <f>E81/D81*100</f>
        <v>110.1597958560863</v>
      </c>
    </row>
    <row r="82" spans="1:7" ht="12.75">
      <c r="A82" s="141" t="s">
        <v>75</v>
      </c>
      <c r="B82" s="142"/>
      <c r="C82" s="79">
        <f>C52+C81</f>
        <v>139521.1</v>
      </c>
      <c r="D82" s="79">
        <f>D52+D81</f>
        <v>161834.5</v>
      </c>
      <c r="E82" s="80">
        <f>E52+E81</f>
        <v>157469.4</v>
      </c>
      <c r="F82" s="78">
        <f>E82/C82*100</f>
        <v>112.86421910377713</v>
      </c>
      <c r="G82" s="78">
        <f>E82/D82*100</f>
        <v>97.30273829127904</v>
      </c>
    </row>
    <row r="83" spans="1:7" ht="54">
      <c r="A83" s="53"/>
      <c r="B83" s="54" t="s">
        <v>92</v>
      </c>
      <c r="C83" s="50"/>
      <c r="D83" s="50"/>
      <c r="E83" s="45" t="s">
        <v>77</v>
      </c>
      <c r="F83" s="49"/>
      <c r="G83" s="45"/>
    </row>
    <row r="84" spans="1:7" ht="18">
      <c r="A84" s="53"/>
      <c r="B84" s="54"/>
      <c r="C84" s="50"/>
      <c r="D84" s="50"/>
      <c r="E84" s="45"/>
      <c r="F84" s="49"/>
      <c r="G84" s="45"/>
    </row>
  </sheetData>
  <sheetProtection/>
  <mergeCells count="6">
    <mergeCell ref="A81:B81"/>
    <mergeCell ref="A82:B82"/>
    <mergeCell ref="A1:G1"/>
    <mergeCell ref="A39:B39"/>
    <mergeCell ref="A52:B52"/>
    <mergeCell ref="A72:B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2013-03-01T14:10:37Z</cp:lastPrinted>
  <dcterms:created xsi:type="dcterms:W3CDTF">2009-07-09T05:53:39Z</dcterms:created>
  <dcterms:modified xsi:type="dcterms:W3CDTF">2013-03-05T07:39:45Z</dcterms:modified>
  <cp:category/>
  <cp:version/>
  <cp:contentType/>
  <cp:contentStatus/>
</cp:coreProperties>
</file>