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888" activeTab="3"/>
  </bookViews>
  <sheets>
    <sheet name="Лист1" sheetId="1" r:id="rId1"/>
    <sheet name="Лист2" sheetId="2" r:id="rId2"/>
    <sheet name="загальний" sheetId="3" r:id="rId3"/>
    <sheet name="специальний" sheetId="4" r:id="rId4"/>
  </sheets>
  <definedNames>
    <definedName name="_xlnm.Print_Area" localSheetId="3">'специальний'!$A$1:$K$43</definedName>
  </definedNames>
  <calcPr fullCalcOnLoad="1"/>
</workbook>
</file>

<file path=xl/sharedStrings.xml><?xml version="1.0" encoding="utf-8"?>
<sst xmlns="http://schemas.openxmlformats.org/spreadsheetml/2006/main" count="534" uniqueCount="207">
  <si>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</si>
  <si>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</si>
  <si>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</si>
  <si>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</si>
  <si>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</si>
  <si>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</si>
  <si>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</si>
  <si>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</si>
  <si>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</si>
  <si>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</si>
  <si>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</si>
  <si>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</si>
  <si>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</si>
  <si>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</si>
  <si>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</si>
  <si>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</si>
  <si>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</si>
  <si>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</si>
  <si>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</si>
  <si>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</si>
  <si>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</si>
  <si>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70101</t>
  </si>
  <si>
    <t>Дошкільні заклади освіти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</si>
  <si>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</si>
  <si>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</si>
  <si>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70303</t>
  </si>
  <si>
    <t>Дитячі будинки (в т. ч. сімейного типу, прийомні сім`ї) </t>
  </si>
  <si>
    <t>70401</t>
  </si>
  <si>
    <t>Позашкільні заклади освіти, заходи із позашкільної роботи з дітьми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</si>
  <si>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</si>
  <si>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</si>
  <si>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</si>
  <si>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</si>
  <si>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70805</t>
  </si>
  <si>
    <t>Групи централізованого господарського обслуговування </t>
  </si>
  <si>
    <t>70806</t>
  </si>
  <si>
    <t>Інші заклади освіти </t>
  </si>
  <si>
    <t>70808</t>
  </si>
  <si>
    <t>Допомога дітям-сиротам та дітям, позбавленим батьківського піклування, яким виповнюється 18 років </t>
  </si>
  <si>
    <t>80000</t>
  </si>
  <si>
    <t>Охорона здоров`я </t>
  </si>
  <si>
    <t>80101</t>
  </si>
  <si>
    <t>Лікарні </t>
  </si>
  <si>
    <t>80500</t>
  </si>
  <si>
    <t>Загальні і спеціалізовані стоматологічні поліклініки </t>
  </si>
  <si>
    <t>80800</t>
  </si>
  <si>
    <t>Центри первинної медичної (медико-санітарної) допомоги</t>
  </si>
  <si>
    <t>81002</t>
  </si>
  <si>
    <t>Інші заходи по охороні здоров`я </t>
  </si>
  <si>
    <t>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</si>
  <si>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</si>
  <si>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81009</t>
  </si>
  <si>
    <t>Забезпечення централізованих заходів з лікування хворих на цукровий та нецукровий діабет </t>
  </si>
  <si>
    <t>90000</t>
  </si>
  <si>
    <t>Соціальний захист та соціальне забезпечення </t>
  </si>
  <si>
    <t>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</si>
  <si>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</si>
  <si>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90202</t>
  </si>
  <si>
    <t>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</si>
  <si>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</si>
  <si>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</si>
  <si>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</si>
  <si>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</si>
  <si>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</si>
  <si>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</si>
  <si>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</si>
  <si>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</si>
  <si>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</si>
  <si>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</si>
  <si>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</si>
  <si>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</t>
  </si>
  <si>
    <t>90212</t>
  </si>
  <si>
    <t>Пільги на медичне обслуговування громадянам, які постраждали внаслідок Чорнобильської катастрофи </t>
  </si>
  <si>
    <t>90214</t>
  </si>
  <si>
    <t>Пільги окремим категоріям громадян з послуг зв`язку </t>
  </si>
  <si>
    <t>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</si>
  <si>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</t>
  </si>
  <si>
    <t>90216</t>
  </si>
  <si>
    <t>90302</t>
  </si>
  <si>
    <t>Допомога у зв`язку з вагітністю і пологами </t>
  </si>
  <si>
    <t>90303</t>
  </si>
  <si>
    <t>Допомога на догляд за дитиною віком до 3 років </t>
  </si>
  <si>
    <t>90304</t>
  </si>
  <si>
    <t>Допомога при народженні дитини </t>
  </si>
  <si>
    <t>90305</t>
  </si>
  <si>
    <t>Допомога на дітей, над якими встановлено опіку чи піклування </t>
  </si>
  <si>
    <t>90306</t>
  </si>
  <si>
    <t>Допомога на дітей одиноким матерям </t>
  </si>
  <si>
    <t>90307</t>
  </si>
  <si>
    <t>Тимчасова державна допомога дітям </t>
  </si>
  <si>
    <t>90308</t>
  </si>
  <si>
    <t>Допомога при усиновленні дитини </t>
  </si>
  <si>
    <t>90401</t>
  </si>
  <si>
    <t>Державна соціальна допомога малозабезпеченим сім`ям </t>
  </si>
  <si>
    <t>90405</t>
  </si>
  <si>
    <t>Субсидії населенню для відшкодування витрат на оплату житлово-комунальних послуг 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</si>
  <si>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</si>
  <si>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</si>
  <si>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90411</t>
  </si>
  <si>
    <t>Кошти на забезпечення побутовим вугіллям окремих категорій населення </t>
  </si>
  <si>
    <t>90412</t>
  </si>
  <si>
    <t>Інші видатки на соціальний захист населення </t>
  </si>
  <si>
    <t>90417</t>
  </si>
  <si>
    <t>Витрати на поховання учасників бойових дій та інвалідів війни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</si>
  <si>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</si>
  <si>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</si>
  <si>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</si>
  <si>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</si>
  <si>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91103</t>
  </si>
  <si>
    <t>Соціальні програми і заходи державних органів у справах молоді 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</si>
  <si>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</si>
  <si>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</si>
  <si>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91204</t>
  </si>
  <si>
    <t>Територіальні центри соціального обслуговування (надання соціальних послуг) 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</si>
  <si>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</si>
  <si>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</si>
  <si>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</si>
  <si>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</si>
  <si>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</si>
  <si>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</si>
  <si>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</si>
  <si>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</si>
  <si>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</si>
  <si>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</si>
  <si>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</si>
  <si>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</si>
  <si>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</si>
  <si>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</si>
  <si>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</si>
  <si>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</si>
  <si>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</si>
  <si>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</si>
  <si>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</si>
  <si>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</si>
  <si>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</si>
  <si>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</si>
  <si>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</si>
  <si>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</si>
  <si>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</si>
  <si>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</si>
  <si>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</si>
  <si>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</si>
  <si>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</si>
  <si>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</si>
  <si>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</si>
  <si>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</si>
  <si>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</si>
  <si>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</si>
  <si>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</si>
  <si>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</si>
  <si>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</si>
  <si>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</si>
  <si>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</si>
  <si>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</si>
  <si>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</si>
  <si>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</si>
  <si>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</si>
  <si>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</si>
  <si>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</si>
  <si>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</si>
  <si>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</si>
  <si>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</si>
  <si>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</si>
  <si>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</si>
  <si>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</si>
  <si>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</si>
  <si>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</si>
  <si>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</si>
  <si>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</si>
  <si>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</si>
  <si>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</si>
  <si>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</si>
  <si>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</si>
  <si>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</si>
  <si>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</si>
  <si>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</si>
  <si>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 xml:space="preserve"> </t>
  </si>
  <si>
    <t xml:space="preserve">Усього </t>
  </si>
  <si>
    <t>спеціальний фонд</t>
  </si>
  <si>
    <t>100102</t>
  </si>
  <si>
    <t>Капітальний ремонт житлового фонду місцевих органів влади </t>
  </si>
  <si>
    <t>100202</t>
  </si>
  <si>
    <t>Водопровідно-каналізаційне господарство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</si>
  <si>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</si>
  <si>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</si>
  <si>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</si>
  <si>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</si>
  <si>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</si>
  <si>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</si>
  <si>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180409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</si>
  <si>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</si>
  <si>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</si>
  <si>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</si>
  <si>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</si>
  <si>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</si>
  <si>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</si>
  <si>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тис.грн.</t>
  </si>
  <si>
    <t>Виконання бюджету міста за І квартал 2013 року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</si>
  <si>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</si>
  <si>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</si>
  <si>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</si>
  <si>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Видатки за І квартал</t>
  </si>
  <si>
    <t>Разом загальний та спеціальний фонди</t>
  </si>
  <si>
    <t xml:space="preserve">Начальник фінансового управління </t>
  </si>
  <si>
    <t>О.І. Ворона</t>
  </si>
  <si>
    <t>міської</t>
  </si>
  <si>
    <t>ради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</si>
</sst>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3" fontId="0" fillId="0" borderId="10" xfId="0" applyNumberFormat="1" applyFont="1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3" fontId="1" fillId="33" borderId="12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">
      <selection activeCell="M85" sqref="M85"/>
    </sheetView>
  </sheetViews>
  <sheetFormatPr defaultColWidth="9.00390625" defaultRowHeight="12.75"/>
  <cols>
    <col min="1" max="1" width="6.625" style="0" customWidth="1"/>
    <col min="2" max="2" width="36.625" style="0" customWidth="1"/>
    <col min="3" max="3" width="12.625" style="0" customWidth="1"/>
    <col min="4" max="4" width="12.50390625" style="0" customWidth="1"/>
    <col min="5" max="5" width="12.375" style="0" customWidth="1"/>
    <col min="6" max="7" width="15.625" style="0" hidden="1" customWidth="1"/>
    <col min="8" max="8" width="13.875" style="0" customWidth="1"/>
    <col min="9" max="9" width="0.12890625" style="0" hidden="1" customWidth="1"/>
    <col min="10" max="12" width="15.625" style="0" hidden="1" customWidth="1"/>
    <col min="13" max="13" width="8.375" style="0" customWidth="1"/>
  </cols>
  <sheetData>
    <row r="2" spans="1:12" ht="27" customHeight="1">
      <c r="A2" s="26" t="s">
        <v>197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2:13" ht="12.75">
      <c r="L4" s="2" t="s">
        <v>1</v>
      </c>
      <c r="M4" t="s">
        <v>196</v>
      </c>
    </row>
    <row r="5" spans="1:13" s="1" customFormat="1" ht="101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15</v>
      </c>
      <c r="B6" s="6" t="s">
        <v>16</v>
      </c>
      <c r="C6" s="7">
        <v>6315200</v>
      </c>
      <c r="D6" s="7">
        <v>6605455</v>
      </c>
      <c r="E6" s="7">
        <v>4098915</v>
      </c>
      <c r="F6" s="7">
        <v>2234503.66</v>
      </c>
      <c r="G6" s="7">
        <v>0</v>
      </c>
      <c r="H6" s="7">
        <v>2205381.41</v>
      </c>
      <c r="I6" s="7">
        <v>29122.25</v>
      </c>
      <c r="J6" s="7">
        <v>487096.4</v>
      </c>
      <c r="K6" s="7">
        <f aca="true" t="shared" si="0" ref="K6:K37">E6-F6</f>
        <v>1864411.3399999999</v>
      </c>
      <c r="L6" s="7">
        <f aca="true" t="shared" si="1" ref="L6:L37">D6-F6</f>
        <v>4370951.34</v>
      </c>
      <c r="M6" s="7">
        <f aca="true" t="shared" si="2" ref="M6:M37">IF(E6=0,0,(F6/E6)*100)</f>
        <v>54.5145156706104</v>
      </c>
    </row>
    <row r="7" spans="1:13" ht="12.75">
      <c r="A7" s="8" t="s">
        <v>17</v>
      </c>
      <c r="B7" s="9" t="s">
        <v>18</v>
      </c>
      <c r="C7" s="10">
        <v>6315200</v>
      </c>
      <c r="D7" s="10">
        <v>6605455</v>
      </c>
      <c r="E7" s="10">
        <v>4098915</v>
      </c>
      <c r="F7" s="10">
        <v>2234503.66</v>
      </c>
      <c r="G7" s="10">
        <v>0</v>
      </c>
      <c r="H7" s="10">
        <v>2205381.41</v>
      </c>
      <c r="I7" s="10">
        <v>29122.25</v>
      </c>
      <c r="J7" s="10">
        <v>487096.4</v>
      </c>
      <c r="K7" s="10">
        <f t="shared" si="0"/>
        <v>1864411.3399999999</v>
      </c>
      <c r="L7" s="10">
        <f t="shared" si="1"/>
        <v>4370951.34</v>
      </c>
      <c r="M7" s="10">
        <f t="shared" si="2"/>
        <v>54.5145156706104</v>
      </c>
    </row>
    <row r="8" spans="1:13" ht="12.75">
      <c r="A8" s="5" t="s">
        <v>19</v>
      </c>
      <c r="B8" s="6" t="s">
        <v>20</v>
      </c>
      <c r="C8" s="7">
        <v>58369600</v>
      </c>
      <c r="D8" s="7">
        <v>58300012</v>
      </c>
      <c r="E8" s="7">
        <v>33639607</v>
      </c>
      <c r="F8" s="7">
        <v>16693026.55</v>
      </c>
      <c r="G8" s="7">
        <v>0</v>
      </c>
      <c r="H8" s="7">
        <v>16617329.560000004</v>
      </c>
      <c r="I8" s="7">
        <v>75696.99</v>
      </c>
      <c r="J8" s="7">
        <v>5254903.03</v>
      </c>
      <c r="K8" s="7">
        <f t="shared" si="0"/>
        <v>16946580.45</v>
      </c>
      <c r="L8" s="7">
        <f t="shared" si="1"/>
        <v>41606985.45</v>
      </c>
      <c r="M8" s="7">
        <f t="shared" si="2"/>
        <v>49.623131893306606</v>
      </c>
    </row>
    <row r="9" spans="1:13" ht="12.75">
      <c r="A9" s="8" t="s">
        <v>21</v>
      </c>
      <c r="B9" s="9" t="s">
        <v>22</v>
      </c>
      <c r="C9" s="10">
        <v>21533300</v>
      </c>
      <c r="D9" s="10">
        <v>21521320</v>
      </c>
      <c r="E9" s="10">
        <v>12019450</v>
      </c>
      <c r="F9" s="10">
        <v>5305927.46</v>
      </c>
      <c r="G9" s="10">
        <v>0</v>
      </c>
      <c r="H9" s="10">
        <v>5298945.41</v>
      </c>
      <c r="I9" s="10">
        <v>6982.05</v>
      </c>
      <c r="J9" s="10">
        <v>1894665.44</v>
      </c>
      <c r="K9" s="10">
        <f t="shared" si="0"/>
        <v>6713522.54</v>
      </c>
      <c r="L9" s="10">
        <f t="shared" si="1"/>
        <v>16215392.54</v>
      </c>
      <c r="M9" s="10">
        <f t="shared" si="2"/>
        <v>44.144511271314414</v>
      </c>
    </row>
    <row r="10" spans="1:13" ht="52.5">
      <c r="A10" s="8" t="s">
        <v>23</v>
      </c>
      <c r="B10" s="9" t="s">
        <v>24</v>
      </c>
      <c r="C10" s="10">
        <v>32003500</v>
      </c>
      <c r="D10" s="10">
        <v>31947652</v>
      </c>
      <c r="E10" s="10">
        <v>18891907</v>
      </c>
      <c r="F10" s="10">
        <v>9876246.94</v>
      </c>
      <c r="G10" s="10">
        <v>0</v>
      </c>
      <c r="H10" s="10">
        <v>9828395.24</v>
      </c>
      <c r="I10" s="10">
        <v>47851.7</v>
      </c>
      <c r="J10" s="10">
        <v>2940907.37</v>
      </c>
      <c r="K10" s="10">
        <f t="shared" si="0"/>
        <v>9015660.06</v>
      </c>
      <c r="L10" s="10">
        <f t="shared" si="1"/>
        <v>22071405.060000002</v>
      </c>
      <c r="M10" s="10">
        <f t="shared" si="2"/>
        <v>52.27766016421741</v>
      </c>
    </row>
    <row r="11" spans="1:13" ht="26.25">
      <c r="A11" s="8" t="s">
        <v>25</v>
      </c>
      <c r="B11" s="9" t="s">
        <v>26</v>
      </c>
      <c r="C11" s="10">
        <v>768600</v>
      </c>
      <c r="D11" s="10">
        <v>768600</v>
      </c>
      <c r="E11" s="10">
        <v>172585</v>
      </c>
      <c r="F11" s="10">
        <v>153782.28</v>
      </c>
      <c r="G11" s="10">
        <v>0</v>
      </c>
      <c r="H11" s="10">
        <v>153782.28</v>
      </c>
      <c r="I11" s="10">
        <v>0</v>
      </c>
      <c r="J11" s="10">
        <v>0</v>
      </c>
      <c r="K11" s="10">
        <f t="shared" si="0"/>
        <v>18802.72</v>
      </c>
      <c r="L11" s="10">
        <f t="shared" si="1"/>
        <v>614817.72</v>
      </c>
      <c r="M11" s="10">
        <f t="shared" si="2"/>
        <v>89.10524089579049</v>
      </c>
    </row>
    <row r="12" spans="1:13" ht="26.25">
      <c r="A12" s="8" t="s">
        <v>27</v>
      </c>
      <c r="B12" s="9" t="s">
        <v>28</v>
      </c>
      <c r="C12" s="10">
        <v>2523100</v>
      </c>
      <c r="D12" s="10">
        <v>2523100</v>
      </c>
      <c r="E12" s="10">
        <v>1540235</v>
      </c>
      <c r="F12" s="10">
        <v>834181.41</v>
      </c>
      <c r="G12" s="10">
        <v>0</v>
      </c>
      <c r="H12" s="10">
        <v>834181.41</v>
      </c>
      <c r="I12" s="10">
        <v>0</v>
      </c>
      <c r="J12" s="10">
        <v>240831.2</v>
      </c>
      <c r="K12" s="10">
        <f t="shared" si="0"/>
        <v>706053.59</v>
      </c>
      <c r="L12" s="10">
        <f t="shared" si="1"/>
        <v>1688918.5899999999</v>
      </c>
      <c r="M12" s="10">
        <f t="shared" si="2"/>
        <v>54.15935944839586</v>
      </c>
    </row>
    <row r="13" spans="1:13" ht="26.25">
      <c r="A13" s="8" t="s">
        <v>29</v>
      </c>
      <c r="B13" s="9" t="s">
        <v>30</v>
      </c>
      <c r="C13" s="10">
        <v>499100</v>
      </c>
      <c r="D13" s="10">
        <v>499100</v>
      </c>
      <c r="E13" s="10">
        <v>324805</v>
      </c>
      <c r="F13" s="10">
        <v>171726.8</v>
      </c>
      <c r="G13" s="10">
        <v>0</v>
      </c>
      <c r="H13" s="10">
        <v>156744.73</v>
      </c>
      <c r="I13" s="10">
        <v>14982.07</v>
      </c>
      <c r="J13" s="10">
        <v>59608.04</v>
      </c>
      <c r="K13" s="10">
        <f t="shared" si="0"/>
        <v>153078.2</v>
      </c>
      <c r="L13" s="10">
        <f t="shared" si="1"/>
        <v>327373.2</v>
      </c>
      <c r="M13" s="10">
        <f t="shared" si="2"/>
        <v>52.870737827311764</v>
      </c>
    </row>
    <row r="14" spans="1:13" ht="26.25">
      <c r="A14" s="8" t="s">
        <v>31</v>
      </c>
      <c r="B14" s="9" t="s">
        <v>32</v>
      </c>
      <c r="C14" s="10">
        <v>723100</v>
      </c>
      <c r="D14" s="10">
        <v>721340</v>
      </c>
      <c r="E14" s="10">
        <v>476140</v>
      </c>
      <c r="F14" s="10">
        <v>247717.88</v>
      </c>
      <c r="G14" s="10">
        <v>0</v>
      </c>
      <c r="H14" s="10">
        <v>241836.71</v>
      </c>
      <c r="I14" s="10">
        <v>5881.17</v>
      </c>
      <c r="J14" s="10">
        <v>80331.17</v>
      </c>
      <c r="K14" s="10">
        <f t="shared" si="0"/>
        <v>228422.12</v>
      </c>
      <c r="L14" s="10">
        <f t="shared" si="1"/>
        <v>473622.12</v>
      </c>
      <c r="M14" s="10">
        <f t="shared" si="2"/>
        <v>52.02626958457597</v>
      </c>
    </row>
    <row r="15" spans="1:13" ht="26.25">
      <c r="A15" s="8" t="s">
        <v>33</v>
      </c>
      <c r="B15" s="9" t="s">
        <v>34</v>
      </c>
      <c r="C15" s="10">
        <v>150700</v>
      </c>
      <c r="D15" s="10">
        <v>150700</v>
      </c>
      <c r="E15" s="10">
        <v>109035</v>
      </c>
      <c r="F15" s="10">
        <v>55297.83</v>
      </c>
      <c r="G15" s="10">
        <v>0</v>
      </c>
      <c r="H15" s="10">
        <v>55297.83</v>
      </c>
      <c r="I15" s="10">
        <v>0</v>
      </c>
      <c r="J15" s="10">
        <v>26091.7</v>
      </c>
      <c r="K15" s="10">
        <f t="shared" si="0"/>
        <v>53737.17</v>
      </c>
      <c r="L15" s="10">
        <f t="shared" si="1"/>
        <v>95402.17</v>
      </c>
      <c r="M15" s="10">
        <f t="shared" si="2"/>
        <v>50.71566928050626</v>
      </c>
    </row>
    <row r="16" spans="1:13" ht="12.75">
      <c r="A16" s="8" t="s">
        <v>35</v>
      </c>
      <c r="B16" s="9" t="s">
        <v>36</v>
      </c>
      <c r="C16" s="10">
        <v>137400</v>
      </c>
      <c r="D16" s="10">
        <v>137400</v>
      </c>
      <c r="E16" s="10">
        <v>81890</v>
      </c>
      <c r="F16" s="10">
        <v>48145.95</v>
      </c>
      <c r="G16" s="10">
        <v>0</v>
      </c>
      <c r="H16" s="10">
        <v>48145.95</v>
      </c>
      <c r="I16" s="10">
        <v>0</v>
      </c>
      <c r="J16" s="10">
        <v>12468.11</v>
      </c>
      <c r="K16" s="10">
        <f t="shared" si="0"/>
        <v>33744.05</v>
      </c>
      <c r="L16" s="10">
        <f t="shared" si="1"/>
        <v>89254.05</v>
      </c>
      <c r="M16" s="10">
        <f t="shared" si="2"/>
        <v>58.79344242276224</v>
      </c>
    </row>
    <row r="17" spans="1:13" ht="39">
      <c r="A17" s="8" t="s">
        <v>37</v>
      </c>
      <c r="B17" s="9" t="s">
        <v>38</v>
      </c>
      <c r="C17" s="10">
        <v>30800</v>
      </c>
      <c r="D17" s="10">
        <v>30800</v>
      </c>
      <c r="E17" s="10">
        <v>23560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23560</v>
      </c>
      <c r="L17" s="10">
        <f t="shared" si="1"/>
        <v>30800</v>
      </c>
      <c r="M17" s="10">
        <f t="shared" si="2"/>
        <v>0</v>
      </c>
    </row>
    <row r="18" spans="1:13" ht="12.75">
      <c r="A18" s="5" t="s">
        <v>39</v>
      </c>
      <c r="B18" s="6" t="s">
        <v>40</v>
      </c>
      <c r="C18" s="7">
        <v>34179000</v>
      </c>
      <c r="D18" s="7">
        <v>34281090</v>
      </c>
      <c r="E18" s="7">
        <v>15424330</v>
      </c>
      <c r="F18" s="7">
        <v>9677971.299999997</v>
      </c>
      <c r="G18" s="7">
        <v>0</v>
      </c>
      <c r="H18" s="7">
        <v>9628265.009999998</v>
      </c>
      <c r="I18" s="7">
        <v>49706.29</v>
      </c>
      <c r="J18" s="7">
        <v>2800578.48</v>
      </c>
      <c r="K18" s="7">
        <f t="shared" si="0"/>
        <v>5746358.700000003</v>
      </c>
      <c r="L18" s="7">
        <f t="shared" si="1"/>
        <v>24603118.700000003</v>
      </c>
      <c r="M18" s="7">
        <f t="shared" si="2"/>
        <v>62.744840780766474</v>
      </c>
    </row>
    <row r="19" spans="1:13" ht="12.75">
      <c r="A19" s="8" t="s">
        <v>41</v>
      </c>
      <c r="B19" s="9" t="s">
        <v>42</v>
      </c>
      <c r="C19" s="10">
        <v>31079690</v>
      </c>
      <c r="D19" s="10">
        <v>28667000</v>
      </c>
      <c r="E19" s="10">
        <v>13518240</v>
      </c>
      <c r="F19" s="10">
        <v>8391021.58</v>
      </c>
      <c r="G19" s="10">
        <v>0</v>
      </c>
      <c r="H19" s="10">
        <v>8341512.48</v>
      </c>
      <c r="I19" s="10">
        <v>49509.1</v>
      </c>
      <c r="J19" s="10">
        <v>2487136.78</v>
      </c>
      <c r="K19" s="10">
        <f t="shared" si="0"/>
        <v>5127218.42</v>
      </c>
      <c r="L19" s="10">
        <f t="shared" si="1"/>
        <v>20275978.42</v>
      </c>
      <c r="M19" s="10">
        <f t="shared" si="2"/>
        <v>62.071849441939186</v>
      </c>
    </row>
    <row r="20" spans="1:13" ht="26.25">
      <c r="A20" s="8" t="s">
        <v>43</v>
      </c>
      <c r="B20" s="9" t="s">
        <v>44</v>
      </c>
      <c r="C20" s="10">
        <v>1242380</v>
      </c>
      <c r="D20" s="10">
        <v>1242380</v>
      </c>
      <c r="E20" s="10">
        <v>534930</v>
      </c>
      <c r="F20" s="10">
        <v>393857.26</v>
      </c>
      <c r="G20" s="10">
        <v>0</v>
      </c>
      <c r="H20" s="10">
        <v>393660.07</v>
      </c>
      <c r="I20" s="10">
        <v>197.19</v>
      </c>
      <c r="J20" s="10">
        <v>100965.94</v>
      </c>
      <c r="K20" s="10">
        <f t="shared" si="0"/>
        <v>141072.74</v>
      </c>
      <c r="L20" s="10">
        <f t="shared" si="1"/>
        <v>848522.74</v>
      </c>
      <c r="M20" s="10">
        <f t="shared" si="2"/>
        <v>73.62781298487653</v>
      </c>
    </row>
    <row r="21" spans="1:13" ht="26.25">
      <c r="A21" s="8" t="s">
        <v>45</v>
      </c>
      <c r="B21" s="9" t="s">
        <v>46</v>
      </c>
      <c r="C21" s="10">
        <v>0</v>
      </c>
      <c r="D21" s="10">
        <v>2514780</v>
      </c>
      <c r="E21" s="10">
        <v>790360</v>
      </c>
      <c r="F21" s="10">
        <v>435589.32</v>
      </c>
      <c r="G21" s="10">
        <v>0</v>
      </c>
      <c r="H21" s="10">
        <v>435589.32</v>
      </c>
      <c r="I21" s="10">
        <v>0</v>
      </c>
      <c r="J21" s="10">
        <v>199254.31</v>
      </c>
      <c r="K21" s="10">
        <f t="shared" si="0"/>
        <v>354770.68</v>
      </c>
      <c r="L21" s="10">
        <f t="shared" si="1"/>
        <v>2079190.68</v>
      </c>
      <c r="M21" s="10">
        <f t="shared" si="2"/>
        <v>55.11277392580596</v>
      </c>
    </row>
    <row r="22" spans="1:13" ht="12.75">
      <c r="A22" s="8" t="s">
        <v>47</v>
      </c>
      <c r="B22" s="9" t="s">
        <v>48</v>
      </c>
      <c r="C22" s="10">
        <v>60000</v>
      </c>
      <c r="D22" s="10">
        <v>60000</v>
      </c>
      <c r="E22" s="10">
        <v>16000</v>
      </c>
      <c r="F22" s="10">
        <v>6000</v>
      </c>
      <c r="G22" s="10">
        <v>0</v>
      </c>
      <c r="H22" s="10">
        <v>6000</v>
      </c>
      <c r="I22" s="10">
        <v>0</v>
      </c>
      <c r="J22" s="10">
        <v>0</v>
      </c>
      <c r="K22" s="10">
        <f t="shared" si="0"/>
        <v>10000</v>
      </c>
      <c r="L22" s="10">
        <f t="shared" si="1"/>
        <v>54000</v>
      </c>
      <c r="M22" s="10">
        <f t="shared" si="2"/>
        <v>37.5</v>
      </c>
    </row>
    <row r="23" spans="1:13" ht="66">
      <c r="A23" s="8" t="s">
        <v>49</v>
      </c>
      <c r="B23" s="9" t="s">
        <v>50</v>
      </c>
      <c r="C23" s="10">
        <v>513630</v>
      </c>
      <c r="D23" s="10">
        <v>513630</v>
      </c>
      <c r="E23" s="10">
        <v>244100</v>
      </c>
      <c r="F23" s="10">
        <v>176403.14</v>
      </c>
      <c r="G23" s="10">
        <v>0</v>
      </c>
      <c r="H23" s="10">
        <v>176403.14</v>
      </c>
      <c r="I23" s="10">
        <v>0</v>
      </c>
      <c r="J23" s="10">
        <v>13221.45</v>
      </c>
      <c r="K23" s="10">
        <f t="shared" si="0"/>
        <v>67696.85999999999</v>
      </c>
      <c r="L23" s="10">
        <f t="shared" si="1"/>
        <v>337226.86</v>
      </c>
      <c r="M23" s="10">
        <f t="shared" si="2"/>
        <v>72.26675133142155</v>
      </c>
    </row>
    <row r="24" spans="1:13" ht="39">
      <c r="A24" s="8" t="s">
        <v>51</v>
      </c>
      <c r="B24" s="9" t="s">
        <v>52</v>
      </c>
      <c r="C24" s="10">
        <v>1283300</v>
      </c>
      <c r="D24" s="10">
        <v>1283300</v>
      </c>
      <c r="E24" s="10">
        <v>320700</v>
      </c>
      <c r="F24" s="10">
        <v>275100</v>
      </c>
      <c r="G24" s="10">
        <v>0</v>
      </c>
      <c r="H24" s="10">
        <v>275100</v>
      </c>
      <c r="I24" s="10">
        <v>0</v>
      </c>
      <c r="J24" s="10">
        <v>0</v>
      </c>
      <c r="K24" s="10">
        <f t="shared" si="0"/>
        <v>45600</v>
      </c>
      <c r="L24" s="10">
        <f t="shared" si="1"/>
        <v>1008200</v>
      </c>
      <c r="M24" s="10">
        <f t="shared" si="2"/>
        <v>85.78110383536016</v>
      </c>
    </row>
    <row r="25" spans="1:13" ht="26.25">
      <c r="A25" s="5" t="s">
        <v>53</v>
      </c>
      <c r="B25" s="6" t="s">
        <v>54</v>
      </c>
      <c r="C25" s="7">
        <v>58753100</v>
      </c>
      <c r="D25" s="7">
        <v>59419700</v>
      </c>
      <c r="E25" s="7">
        <v>18937280.42</v>
      </c>
      <c r="F25" s="7">
        <v>16565494.21</v>
      </c>
      <c r="G25" s="7">
        <v>0</v>
      </c>
      <c r="H25" s="7">
        <v>16556524.440000001</v>
      </c>
      <c r="I25" s="7">
        <v>8969.77</v>
      </c>
      <c r="J25" s="7">
        <v>2194666.09</v>
      </c>
      <c r="K25" s="7">
        <f t="shared" si="0"/>
        <v>2371786.210000001</v>
      </c>
      <c r="L25" s="7">
        <f t="shared" si="1"/>
        <v>42854205.79</v>
      </c>
      <c r="M25" s="7">
        <f t="shared" si="2"/>
        <v>87.47557116229258</v>
      </c>
    </row>
    <row r="26" spans="1:13" ht="92.25">
      <c r="A26" s="8" t="s">
        <v>55</v>
      </c>
      <c r="B26" s="9" t="s">
        <v>56</v>
      </c>
      <c r="C26" s="10">
        <v>6936500</v>
      </c>
      <c r="D26" s="10">
        <v>6936500</v>
      </c>
      <c r="E26" s="10">
        <v>2972410.32</v>
      </c>
      <c r="F26" s="10">
        <v>2597122.78</v>
      </c>
      <c r="G26" s="10">
        <v>0</v>
      </c>
      <c r="H26" s="10">
        <v>2597122.78</v>
      </c>
      <c r="I26" s="10">
        <v>0</v>
      </c>
      <c r="J26" s="10">
        <v>795468.87</v>
      </c>
      <c r="K26" s="10">
        <f t="shared" si="0"/>
        <v>375287.54000000004</v>
      </c>
      <c r="L26" s="10">
        <f t="shared" si="1"/>
        <v>4339377.220000001</v>
      </c>
      <c r="M26" s="10">
        <f t="shared" si="2"/>
        <v>87.37430234732868</v>
      </c>
    </row>
    <row r="27" spans="1:13" ht="92.25">
      <c r="A27" s="8" t="s">
        <v>57</v>
      </c>
      <c r="B27" s="9" t="s">
        <v>56</v>
      </c>
      <c r="C27" s="10">
        <v>32955</v>
      </c>
      <c r="D27" s="10">
        <v>32955</v>
      </c>
      <c r="E27" s="10">
        <v>6676.92</v>
      </c>
      <c r="F27" s="10">
        <v>6676.92</v>
      </c>
      <c r="G27" s="10">
        <v>0</v>
      </c>
      <c r="H27" s="10">
        <v>6676.92</v>
      </c>
      <c r="I27" s="10">
        <v>0</v>
      </c>
      <c r="J27" s="10">
        <v>4331.28</v>
      </c>
      <c r="K27" s="10">
        <f t="shared" si="0"/>
        <v>0</v>
      </c>
      <c r="L27" s="10">
        <f t="shared" si="1"/>
        <v>26278.08</v>
      </c>
      <c r="M27" s="10">
        <f t="shared" si="2"/>
        <v>100</v>
      </c>
    </row>
    <row r="28" spans="1:13" ht="92.25">
      <c r="A28" s="8" t="s">
        <v>58</v>
      </c>
      <c r="B28" s="9" t="s">
        <v>59</v>
      </c>
      <c r="C28" s="10">
        <v>4000</v>
      </c>
      <c r="D28" s="10">
        <v>4000</v>
      </c>
      <c r="E28" s="10">
        <v>320</v>
      </c>
      <c r="F28" s="10">
        <v>320</v>
      </c>
      <c r="G28" s="10">
        <v>0</v>
      </c>
      <c r="H28" s="10">
        <v>320</v>
      </c>
      <c r="I28" s="10">
        <v>0</v>
      </c>
      <c r="J28" s="10">
        <v>640</v>
      </c>
      <c r="K28" s="10">
        <f t="shared" si="0"/>
        <v>0</v>
      </c>
      <c r="L28" s="10">
        <f t="shared" si="1"/>
        <v>3680</v>
      </c>
      <c r="M28" s="10">
        <f t="shared" si="2"/>
        <v>100</v>
      </c>
    </row>
    <row r="29" spans="1:13" ht="105">
      <c r="A29" s="8" t="s">
        <v>60</v>
      </c>
      <c r="B29" s="9" t="s">
        <v>61</v>
      </c>
      <c r="C29" s="10">
        <v>1500000</v>
      </c>
      <c r="D29" s="10">
        <v>1500000</v>
      </c>
      <c r="E29" s="10">
        <v>550066.93</v>
      </c>
      <c r="F29" s="10">
        <v>505984.28</v>
      </c>
      <c r="G29" s="10">
        <v>0</v>
      </c>
      <c r="H29" s="10">
        <v>505984.28</v>
      </c>
      <c r="I29" s="10">
        <v>0</v>
      </c>
      <c r="J29" s="10">
        <v>150078.79</v>
      </c>
      <c r="K29" s="10">
        <f t="shared" si="0"/>
        <v>44082.65000000002</v>
      </c>
      <c r="L29" s="10">
        <f t="shared" si="1"/>
        <v>994015.72</v>
      </c>
      <c r="M29" s="10">
        <f t="shared" si="2"/>
        <v>91.98594796455042</v>
      </c>
    </row>
    <row r="30" spans="1:13" ht="105">
      <c r="A30" s="8" t="s">
        <v>62</v>
      </c>
      <c r="B30" s="9" t="s">
        <v>61</v>
      </c>
      <c r="C30" s="10">
        <v>1280</v>
      </c>
      <c r="D30" s="10">
        <v>1280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995.6</v>
      </c>
      <c r="K30" s="10">
        <f t="shared" si="0"/>
        <v>0</v>
      </c>
      <c r="L30" s="10">
        <f t="shared" si="1"/>
        <v>1280</v>
      </c>
      <c r="M30" s="10">
        <f t="shared" si="2"/>
        <v>0</v>
      </c>
    </row>
    <row r="31" spans="1:13" ht="92.25">
      <c r="A31" s="8" t="s">
        <v>63</v>
      </c>
      <c r="B31" s="9" t="s">
        <v>64</v>
      </c>
      <c r="C31" s="10">
        <v>800000</v>
      </c>
      <c r="D31" s="10">
        <v>800000</v>
      </c>
      <c r="E31" s="10">
        <v>237805.12</v>
      </c>
      <c r="F31" s="10">
        <v>205662.27</v>
      </c>
      <c r="G31" s="10">
        <v>0</v>
      </c>
      <c r="H31" s="10">
        <v>205662.27</v>
      </c>
      <c r="I31" s="10">
        <v>0</v>
      </c>
      <c r="J31" s="10">
        <v>66673</v>
      </c>
      <c r="K31" s="10">
        <f t="shared" si="0"/>
        <v>32142.850000000006</v>
      </c>
      <c r="L31" s="10">
        <f t="shared" si="1"/>
        <v>594337.73</v>
      </c>
      <c r="M31" s="10">
        <f t="shared" si="2"/>
        <v>86.48353323931798</v>
      </c>
    </row>
    <row r="32" spans="1:13" ht="92.25">
      <c r="A32" s="8" t="s">
        <v>65</v>
      </c>
      <c r="B32" s="9" t="s">
        <v>66</v>
      </c>
      <c r="C32" s="10">
        <v>1900</v>
      </c>
      <c r="D32" s="10">
        <v>1900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1900</v>
      </c>
      <c r="M32" s="10">
        <f t="shared" si="2"/>
        <v>0</v>
      </c>
    </row>
    <row r="33" spans="1:13" ht="92.25">
      <c r="A33" s="8" t="s">
        <v>67</v>
      </c>
      <c r="B33" s="9" t="s">
        <v>68</v>
      </c>
      <c r="C33" s="10">
        <v>16000</v>
      </c>
      <c r="D33" s="10">
        <v>16000</v>
      </c>
      <c r="E33" s="10">
        <v>3367.26</v>
      </c>
      <c r="F33" s="10">
        <v>2367.26</v>
      </c>
      <c r="G33" s="10">
        <v>0</v>
      </c>
      <c r="H33" s="10">
        <v>2367.26</v>
      </c>
      <c r="I33" s="10">
        <v>0</v>
      </c>
      <c r="J33" s="10">
        <v>1162.19</v>
      </c>
      <c r="K33" s="10">
        <f t="shared" si="0"/>
        <v>1000</v>
      </c>
      <c r="L33" s="10">
        <f t="shared" si="1"/>
        <v>13632.74</v>
      </c>
      <c r="M33" s="10">
        <f t="shared" si="2"/>
        <v>70.30226356147135</v>
      </c>
    </row>
    <row r="34" spans="1:13" ht="92.25">
      <c r="A34" s="8" t="s">
        <v>69</v>
      </c>
      <c r="B34" s="9" t="s">
        <v>70</v>
      </c>
      <c r="C34" s="10">
        <v>10000</v>
      </c>
      <c r="D34" s="10">
        <v>10000</v>
      </c>
      <c r="E34" s="10">
        <v>422.44</v>
      </c>
      <c r="F34" s="10">
        <v>161.33</v>
      </c>
      <c r="G34" s="10">
        <v>0</v>
      </c>
      <c r="H34" s="10">
        <v>161.33</v>
      </c>
      <c r="I34" s="10">
        <v>0</v>
      </c>
      <c r="J34" s="10">
        <v>0.36</v>
      </c>
      <c r="K34" s="10">
        <f t="shared" si="0"/>
        <v>261.11</v>
      </c>
      <c r="L34" s="10">
        <f t="shared" si="1"/>
        <v>9838.67</v>
      </c>
      <c r="M34" s="10">
        <f t="shared" si="2"/>
        <v>38.19003882208125</v>
      </c>
    </row>
    <row r="35" spans="1:13" ht="39">
      <c r="A35" s="8" t="s">
        <v>71</v>
      </c>
      <c r="B35" s="9" t="s">
        <v>72</v>
      </c>
      <c r="C35" s="10">
        <v>40900</v>
      </c>
      <c r="D35" s="10">
        <v>40900</v>
      </c>
      <c r="E35" s="10">
        <v>10224</v>
      </c>
      <c r="F35" s="10">
        <v>10224</v>
      </c>
      <c r="G35" s="10">
        <v>0</v>
      </c>
      <c r="H35" s="10">
        <v>10224</v>
      </c>
      <c r="I35" s="10">
        <v>0</v>
      </c>
      <c r="J35" s="10">
        <v>0</v>
      </c>
      <c r="K35" s="10">
        <f t="shared" si="0"/>
        <v>0</v>
      </c>
      <c r="L35" s="10">
        <f t="shared" si="1"/>
        <v>30676</v>
      </c>
      <c r="M35" s="10">
        <f t="shared" si="2"/>
        <v>100</v>
      </c>
    </row>
    <row r="36" spans="1:13" ht="26.25">
      <c r="A36" s="8" t="s">
        <v>73</v>
      </c>
      <c r="B36" s="9" t="s">
        <v>74</v>
      </c>
      <c r="C36" s="10">
        <v>430000</v>
      </c>
      <c r="D36" s="10">
        <v>430000</v>
      </c>
      <c r="E36" s="10">
        <v>286105.16</v>
      </c>
      <c r="F36" s="10">
        <v>286105.16</v>
      </c>
      <c r="G36" s="10">
        <v>0</v>
      </c>
      <c r="H36" s="10">
        <v>286105.16</v>
      </c>
      <c r="I36" s="10">
        <v>0</v>
      </c>
      <c r="J36" s="10">
        <v>321747.76</v>
      </c>
      <c r="K36" s="10">
        <f t="shared" si="0"/>
        <v>0</v>
      </c>
      <c r="L36" s="10">
        <f t="shared" si="1"/>
        <v>143894.84000000003</v>
      </c>
      <c r="M36" s="10">
        <f t="shared" si="2"/>
        <v>100</v>
      </c>
    </row>
    <row r="37" spans="1:13" ht="105">
      <c r="A37" s="8" t="s">
        <v>75</v>
      </c>
      <c r="B37" s="9" t="s">
        <v>76</v>
      </c>
      <c r="C37" s="10">
        <v>150000</v>
      </c>
      <c r="D37" s="10">
        <v>150000</v>
      </c>
      <c r="E37" s="10">
        <v>68024.68</v>
      </c>
      <c r="F37" s="10">
        <v>63453.84</v>
      </c>
      <c r="G37" s="10">
        <v>0</v>
      </c>
      <c r="H37" s="10">
        <v>63453.84</v>
      </c>
      <c r="I37" s="10">
        <v>0</v>
      </c>
      <c r="J37" s="10">
        <v>22441.59</v>
      </c>
      <c r="K37" s="10">
        <f t="shared" si="0"/>
        <v>4570.8399999999965</v>
      </c>
      <c r="L37" s="10">
        <f t="shared" si="1"/>
        <v>86546.16</v>
      </c>
      <c r="M37" s="10">
        <f t="shared" si="2"/>
        <v>93.28061521200836</v>
      </c>
    </row>
    <row r="38" spans="1:13" ht="105">
      <c r="A38" s="8" t="s">
        <v>77</v>
      </c>
      <c r="B38" s="9" t="s">
        <v>76</v>
      </c>
      <c r="C38" s="10">
        <v>2560</v>
      </c>
      <c r="D38" s="10">
        <v>2560</v>
      </c>
      <c r="E38" s="10">
        <v>972.8</v>
      </c>
      <c r="F38" s="10">
        <v>972.8</v>
      </c>
      <c r="G38" s="10">
        <v>0</v>
      </c>
      <c r="H38" s="10">
        <v>972.8</v>
      </c>
      <c r="I38" s="10">
        <v>0</v>
      </c>
      <c r="J38" s="10">
        <v>0</v>
      </c>
      <c r="K38" s="10">
        <f aca="true" t="shared" si="3" ref="K38:K69">E38-F38</f>
        <v>0</v>
      </c>
      <c r="L38" s="10">
        <f aca="true" t="shared" si="4" ref="L38:L69">D38-F38</f>
        <v>1587.2</v>
      </c>
      <c r="M38" s="10">
        <f aca="true" t="shared" si="5" ref="M38:M69">IF(E38=0,0,(F38/E38)*100)</f>
        <v>100</v>
      </c>
    </row>
    <row r="39" spans="1:13" ht="26.25">
      <c r="A39" s="8" t="s">
        <v>78</v>
      </c>
      <c r="B39" s="9" t="s">
        <v>79</v>
      </c>
      <c r="C39" s="10">
        <v>400000</v>
      </c>
      <c r="D39" s="10">
        <v>400000</v>
      </c>
      <c r="E39" s="10">
        <v>108341.03</v>
      </c>
      <c r="F39" s="10">
        <v>96526.9</v>
      </c>
      <c r="G39" s="10">
        <v>0</v>
      </c>
      <c r="H39" s="10">
        <v>96526.9</v>
      </c>
      <c r="I39" s="10">
        <v>0</v>
      </c>
      <c r="J39" s="10">
        <v>0</v>
      </c>
      <c r="K39" s="10">
        <f t="shared" si="3"/>
        <v>11814.130000000005</v>
      </c>
      <c r="L39" s="10">
        <f t="shared" si="4"/>
        <v>303473.1</v>
      </c>
      <c r="M39" s="10">
        <f t="shared" si="5"/>
        <v>89.09542395895626</v>
      </c>
    </row>
    <row r="40" spans="1:13" ht="26.25">
      <c r="A40" s="8" t="s">
        <v>80</v>
      </c>
      <c r="B40" s="9" t="s">
        <v>81</v>
      </c>
      <c r="C40" s="10">
        <v>8500000</v>
      </c>
      <c r="D40" s="10">
        <v>8500000</v>
      </c>
      <c r="E40" s="10">
        <v>2120000</v>
      </c>
      <c r="F40" s="10">
        <v>1844903.3</v>
      </c>
      <c r="G40" s="10">
        <v>0</v>
      </c>
      <c r="H40" s="10">
        <v>1844525.88</v>
      </c>
      <c r="I40" s="10">
        <v>377.42</v>
      </c>
      <c r="J40" s="10">
        <v>0</v>
      </c>
      <c r="K40" s="10">
        <f t="shared" si="3"/>
        <v>275096.69999999995</v>
      </c>
      <c r="L40" s="10">
        <f t="shared" si="4"/>
        <v>6655096.7</v>
      </c>
      <c r="M40" s="10">
        <f t="shared" si="5"/>
        <v>87.02374056603773</v>
      </c>
    </row>
    <row r="41" spans="1:13" ht="12.75">
      <c r="A41" s="8" t="s">
        <v>82</v>
      </c>
      <c r="B41" s="9" t="s">
        <v>83</v>
      </c>
      <c r="C41" s="10">
        <v>18391500</v>
      </c>
      <c r="D41" s="10">
        <v>18391500</v>
      </c>
      <c r="E41" s="10">
        <v>4389896.41</v>
      </c>
      <c r="F41" s="10">
        <v>4279118.35</v>
      </c>
      <c r="G41" s="10">
        <v>0</v>
      </c>
      <c r="H41" s="10">
        <v>4279118.35</v>
      </c>
      <c r="I41" s="10">
        <v>0</v>
      </c>
      <c r="J41" s="10">
        <v>0</v>
      </c>
      <c r="K41" s="10">
        <f t="shared" si="3"/>
        <v>110778.06000000052</v>
      </c>
      <c r="L41" s="10">
        <f t="shared" si="4"/>
        <v>14112381.65</v>
      </c>
      <c r="M41" s="10">
        <f t="shared" si="5"/>
        <v>97.47652223073754</v>
      </c>
    </row>
    <row r="42" spans="1:13" ht="26.25">
      <c r="A42" s="8" t="s">
        <v>84</v>
      </c>
      <c r="B42" s="9" t="s">
        <v>85</v>
      </c>
      <c r="C42" s="10">
        <v>2100000</v>
      </c>
      <c r="D42" s="10">
        <v>2100000</v>
      </c>
      <c r="E42" s="10">
        <v>525000</v>
      </c>
      <c r="F42" s="10">
        <v>412435.11</v>
      </c>
      <c r="G42" s="10">
        <v>0</v>
      </c>
      <c r="H42" s="10">
        <v>412435.11</v>
      </c>
      <c r="I42" s="10">
        <v>0</v>
      </c>
      <c r="J42" s="10">
        <v>0</v>
      </c>
      <c r="K42" s="10">
        <f t="shared" si="3"/>
        <v>112564.89000000001</v>
      </c>
      <c r="L42" s="10">
        <f t="shared" si="4"/>
        <v>1687564.8900000001</v>
      </c>
      <c r="M42" s="10">
        <f t="shared" si="5"/>
        <v>78.55906857142857</v>
      </c>
    </row>
    <row r="43" spans="1:13" ht="12.75">
      <c r="A43" s="8" t="s">
        <v>86</v>
      </c>
      <c r="B43" s="9" t="s">
        <v>87</v>
      </c>
      <c r="C43" s="10">
        <v>4000000</v>
      </c>
      <c r="D43" s="10">
        <v>4000000</v>
      </c>
      <c r="E43" s="10">
        <v>920000</v>
      </c>
      <c r="F43" s="10">
        <v>850232.06</v>
      </c>
      <c r="G43" s="10">
        <v>0</v>
      </c>
      <c r="H43" s="10">
        <v>850232.06</v>
      </c>
      <c r="I43" s="10">
        <v>0</v>
      </c>
      <c r="J43" s="10">
        <v>0</v>
      </c>
      <c r="K43" s="10">
        <f t="shared" si="3"/>
        <v>69767.93999999994</v>
      </c>
      <c r="L43" s="10">
        <f t="shared" si="4"/>
        <v>3149767.94</v>
      </c>
      <c r="M43" s="10">
        <f t="shared" si="5"/>
        <v>92.41652826086957</v>
      </c>
    </row>
    <row r="44" spans="1:13" ht="12.75">
      <c r="A44" s="8" t="s">
        <v>88</v>
      </c>
      <c r="B44" s="9" t="s">
        <v>89</v>
      </c>
      <c r="C44" s="10">
        <v>550000</v>
      </c>
      <c r="D44" s="10">
        <v>550000</v>
      </c>
      <c r="E44" s="10">
        <v>162434.1</v>
      </c>
      <c r="F44" s="10">
        <v>155085.6</v>
      </c>
      <c r="G44" s="10">
        <v>0</v>
      </c>
      <c r="H44" s="10">
        <v>155085.6</v>
      </c>
      <c r="I44" s="10">
        <v>0</v>
      </c>
      <c r="J44" s="10">
        <v>0</v>
      </c>
      <c r="K44" s="10">
        <f t="shared" si="3"/>
        <v>7348.5</v>
      </c>
      <c r="L44" s="10">
        <f t="shared" si="4"/>
        <v>394914.4</v>
      </c>
      <c r="M44" s="10">
        <f t="shared" si="5"/>
        <v>95.47601150251086</v>
      </c>
    </row>
    <row r="45" spans="1:13" ht="12.75">
      <c r="A45" s="8" t="s">
        <v>90</v>
      </c>
      <c r="B45" s="9" t="s">
        <v>91</v>
      </c>
      <c r="C45" s="10">
        <v>45000</v>
      </c>
      <c r="D45" s="10">
        <v>45000</v>
      </c>
      <c r="E45" s="10">
        <v>16000</v>
      </c>
      <c r="F45" s="10">
        <v>6877.53</v>
      </c>
      <c r="G45" s="10">
        <v>0</v>
      </c>
      <c r="H45" s="10">
        <v>6877.53</v>
      </c>
      <c r="I45" s="10">
        <v>0</v>
      </c>
      <c r="J45" s="10">
        <v>0</v>
      </c>
      <c r="K45" s="10">
        <f t="shared" si="3"/>
        <v>9122.470000000001</v>
      </c>
      <c r="L45" s="10">
        <f t="shared" si="4"/>
        <v>38122.47</v>
      </c>
      <c r="M45" s="10">
        <f t="shared" si="5"/>
        <v>42.9845625</v>
      </c>
    </row>
    <row r="46" spans="1:13" ht="26.25">
      <c r="A46" s="8" t="s">
        <v>92</v>
      </c>
      <c r="B46" s="9" t="s">
        <v>93</v>
      </c>
      <c r="C46" s="10">
        <v>600000</v>
      </c>
      <c r="D46" s="10">
        <v>600000</v>
      </c>
      <c r="E46" s="10">
        <v>235128.46</v>
      </c>
      <c r="F46" s="10">
        <v>210719.72</v>
      </c>
      <c r="G46" s="10">
        <v>0</v>
      </c>
      <c r="H46" s="10">
        <v>210719.72</v>
      </c>
      <c r="I46" s="10">
        <v>0</v>
      </c>
      <c r="J46" s="10">
        <v>0</v>
      </c>
      <c r="K46" s="10">
        <f t="shared" si="3"/>
        <v>24408.73999999999</v>
      </c>
      <c r="L46" s="10">
        <f t="shared" si="4"/>
        <v>389280.28</v>
      </c>
      <c r="M46" s="10">
        <f t="shared" si="5"/>
        <v>89.6189767925159</v>
      </c>
    </row>
    <row r="47" spans="1:13" ht="39">
      <c r="A47" s="8" t="s">
        <v>94</v>
      </c>
      <c r="B47" s="9" t="s">
        <v>95</v>
      </c>
      <c r="C47" s="10">
        <v>4500000</v>
      </c>
      <c r="D47" s="10">
        <v>4500000</v>
      </c>
      <c r="E47" s="10">
        <v>2292320.51</v>
      </c>
      <c r="F47" s="10">
        <v>2105193.84</v>
      </c>
      <c r="G47" s="10">
        <v>0</v>
      </c>
      <c r="H47" s="10">
        <v>2105193.84</v>
      </c>
      <c r="I47" s="10">
        <v>0</v>
      </c>
      <c r="J47" s="10">
        <v>525890.34</v>
      </c>
      <c r="K47" s="10">
        <f t="shared" si="3"/>
        <v>187126.66999999993</v>
      </c>
      <c r="L47" s="10">
        <f t="shared" si="4"/>
        <v>2394806.16</v>
      </c>
      <c r="M47" s="10">
        <f t="shared" si="5"/>
        <v>91.83680165213896</v>
      </c>
    </row>
    <row r="48" spans="1:13" ht="52.5">
      <c r="A48" s="8" t="s">
        <v>96</v>
      </c>
      <c r="B48" s="9" t="s">
        <v>97</v>
      </c>
      <c r="C48" s="10">
        <v>20000</v>
      </c>
      <c r="D48" s="10">
        <v>20000</v>
      </c>
      <c r="E48" s="10">
        <v>1750.28</v>
      </c>
      <c r="F48" s="10">
        <v>1750.28</v>
      </c>
      <c r="G48" s="10">
        <v>0</v>
      </c>
      <c r="H48" s="10">
        <v>1750.28</v>
      </c>
      <c r="I48" s="10">
        <v>0</v>
      </c>
      <c r="J48" s="10">
        <v>7601.48</v>
      </c>
      <c r="K48" s="10">
        <f t="shared" si="3"/>
        <v>0</v>
      </c>
      <c r="L48" s="10">
        <f t="shared" si="4"/>
        <v>18249.72</v>
      </c>
      <c r="M48" s="10">
        <f t="shared" si="5"/>
        <v>100</v>
      </c>
    </row>
    <row r="49" spans="1:13" ht="26.25">
      <c r="A49" s="8" t="s">
        <v>98</v>
      </c>
      <c r="B49" s="9" t="s">
        <v>99</v>
      </c>
      <c r="C49" s="10">
        <v>5605</v>
      </c>
      <c r="D49" s="10">
        <v>5605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5874.04</v>
      </c>
      <c r="K49" s="10">
        <f t="shared" si="3"/>
        <v>0</v>
      </c>
      <c r="L49" s="10">
        <f t="shared" si="4"/>
        <v>5605</v>
      </c>
      <c r="M49" s="10">
        <f t="shared" si="5"/>
        <v>0</v>
      </c>
    </row>
    <row r="50" spans="1:13" ht="26.25">
      <c r="A50" s="8" t="s">
        <v>100</v>
      </c>
      <c r="B50" s="9" t="s">
        <v>101</v>
      </c>
      <c r="C50" s="10">
        <v>160000</v>
      </c>
      <c r="D50" s="10">
        <v>160000</v>
      </c>
      <c r="E50" s="10">
        <v>56700</v>
      </c>
      <c r="F50" s="10">
        <v>48287.7</v>
      </c>
      <c r="G50" s="10">
        <v>0</v>
      </c>
      <c r="H50" s="10">
        <v>48287.7</v>
      </c>
      <c r="I50" s="10">
        <v>0</v>
      </c>
      <c r="J50" s="10">
        <v>0</v>
      </c>
      <c r="K50" s="10">
        <f t="shared" si="3"/>
        <v>8412.300000000003</v>
      </c>
      <c r="L50" s="10">
        <f t="shared" si="4"/>
        <v>111712.3</v>
      </c>
      <c r="M50" s="10">
        <f t="shared" si="5"/>
        <v>85.16349206349206</v>
      </c>
    </row>
    <row r="51" spans="1:13" ht="26.25">
      <c r="A51" s="8" t="s">
        <v>102</v>
      </c>
      <c r="B51" s="9" t="s">
        <v>103</v>
      </c>
      <c r="C51" s="10">
        <v>69800</v>
      </c>
      <c r="D51" s="10">
        <v>69800</v>
      </c>
      <c r="E51" s="10">
        <v>9439</v>
      </c>
      <c r="F51" s="10">
        <v>9439</v>
      </c>
      <c r="G51" s="10">
        <v>0</v>
      </c>
      <c r="H51" s="10">
        <v>9439</v>
      </c>
      <c r="I51" s="10">
        <v>0</v>
      </c>
      <c r="J51" s="10">
        <v>5018</v>
      </c>
      <c r="K51" s="10">
        <f t="shared" si="3"/>
        <v>0</v>
      </c>
      <c r="L51" s="10">
        <f t="shared" si="4"/>
        <v>60361</v>
      </c>
      <c r="M51" s="10">
        <f t="shared" si="5"/>
        <v>100</v>
      </c>
    </row>
    <row r="52" spans="1:13" ht="26.25">
      <c r="A52" s="8" t="s">
        <v>104</v>
      </c>
      <c r="B52" s="9" t="s">
        <v>105</v>
      </c>
      <c r="C52" s="10">
        <v>620900</v>
      </c>
      <c r="D52" s="10">
        <v>769800</v>
      </c>
      <c r="E52" s="10">
        <v>366700</v>
      </c>
      <c r="F52" s="10">
        <v>207056.99</v>
      </c>
      <c r="G52" s="10">
        <v>0</v>
      </c>
      <c r="H52" s="10">
        <v>205586.99</v>
      </c>
      <c r="I52" s="10">
        <v>1470</v>
      </c>
      <c r="J52" s="10">
        <v>34015.96</v>
      </c>
      <c r="K52" s="10">
        <f t="shared" si="3"/>
        <v>159643.01</v>
      </c>
      <c r="L52" s="10">
        <f t="shared" si="4"/>
        <v>562743.01</v>
      </c>
      <c r="M52" s="10">
        <f t="shared" si="5"/>
        <v>56.464955004090534</v>
      </c>
    </row>
    <row r="53" spans="1:13" ht="26.25">
      <c r="A53" s="8" t="s">
        <v>106</v>
      </c>
      <c r="B53" s="9" t="s">
        <v>107</v>
      </c>
      <c r="C53" s="10">
        <v>15000</v>
      </c>
      <c r="D53" s="10">
        <v>15000</v>
      </c>
      <c r="E53" s="10">
        <v>3000</v>
      </c>
      <c r="F53" s="10">
        <v>3000</v>
      </c>
      <c r="G53" s="10">
        <v>0</v>
      </c>
      <c r="H53" s="10">
        <v>3000</v>
      </c>
      <c r="I53" s="10">
        <v>0</v>
      </c>
      <c r="J53" s="10">
        <v>797.12</v>
      </c>
      <c r="K53" s="10">
        <f t="shared" si="3"/>
        <v>0</v>
      </c>
      <c r="L53" s="10">
        <f t="shared" si="4"/>
        <v>12000</v>
      </c>
      <c r="M53" s="10">
        <f t="shared" si="5"/>
        <v>100</v>
      </c>
    </row>
    <row r="54" spans="1:13" ht="26.25">
      <c r="A54" s="8" t="s">
        <v>108</v>
      </c>
      <c r="B54" s="9" t="s">
        <v>109</v>
      </c>
      <c r="C54" s="10">
        <v>15000</v>
      </c>
      <c r="D54" s="10">
        <v>15000</v>
      </c>
      <c r="E54" s="10">
        <v>13500</v>
      </c>
      <c r="F54" s="10">
        <v>5850</v>
      </c>
      <c r="G54" s="10">
        <v>0</v>
      </c>
      <c r="H54" s="10">
        <v>5850</v>
      </c>
      <c r="I54" s="10">
        <v>0</v>
      </c>
      <c r="J54" s="10">
        <v>5500</v>
      </c>
      <c r="K54" s="10">
        <f t="shared" si="3"/>
        <v>7650</v>
      </c>
      <c r="L54" s="10">
        <f t="shared" si="4"/>
        <v>9150</v>
      </c>
      <c r="M54" s="10">
        <f t="shared" si="5"/>
        <v>43.333333333333336</v>
      </c>
    </row>
    <row r="55" spans="1:13" ht="78.75">
      <c r="A55" s="8" t="s">
        <v>110</v>
      </c>
      <c r="B55" s="9" t="s">
        <v>111</v>
      </c>
      <c r="C55" s="10">
        <v>50000</v>
      </c>
      <c r="D55" s="10">
        <v>50000</v>
      </c>
      <c r="E55" s="10">
        <v>1500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3"/>
        <v>1500</v>
      </c>
      <c r="L55" s="10">
        <f t="shared" si="4"/>
        <v>50000</v>
      </c>
      <c r="M55" s="10">
        <f t="shared" si="5"/>
        <v>0</v>
      </c>
    </row>
    <row r="56" spans="1:13" ht="39">
      <c r="A56" s="8" t="s">
        <v>112</v>
      </c>
      <c r="B56" s="9" t="s">
        <v>113</v>
      </c>
      <c r="C56" s="10">
        <v>1308100</v>
      </c>
      <c r="D56" s="10">
        <v>1755800</v>
      </c>
      <c r="E56" s="10">
        <v>1341673</v>
      </c>
      <c r="F56" s="10">
        <v>614911.63</v>
      </c>
      <c r="G56" s="10">
        <v>0</v>
      </c>
      <c r="H56" s="10">
        <v>613971.21</v>
      </c>
      <c r="I56" s="10">
        <v>940.42</v>
      </c>
      <c r="J56" s="10">
        <v>151649.73</v>
      </c>
      <c r="K56" s="10">
        <f t="shared" si="3"/>
        <v>726761.37</v>
      </c>
      <c r="L56" s="10">
        <f t="shared" si="4"/>
        <v>1140888.37</v>
      </c>
      <c r="M56" s="10">
        <f t="shared" si="5"/>
        <v>45.831706384491596</v>
      </c>
    </row>
    <row r="57" spans="1:13" ht="78.75">
      <c r="A57" s="8" t="s">
        <v>114</v>
      </c>
      <c r="B57" s="9" t="s">
        <v>115</v>
      </c>
      <c r="C57" s="10">
        <v>321000</v>
      </c>
      <c r="D57" s="10">
        <v>321000</v>
      </c>
      <c r="E57" s="10">
        <v>165300</v>
      </c>
      <c r="F57" s="10">
        <v>164828.1</v>
      </c>
      <c r="G57" s="10">
        <v>0</v>
      </c>
      <c r="H57" s="10">
        <v>164489.55</v>
      </c>
      <c r="I57" s="10">
        <v>338.55</v>
      </c>
      <c r="J57" s="10">
        <v>0</v>
      </c>
      <c r="K57" s="10">
        <f t="shared" si="3"/>
        <v>471.8999999999942</v>
      </c>
      <c r="L57" s="10">
        <f t="shared" si="4"/>
        <v>156171.9</v>
      </c>
      <c r="M57" s="10">
        <f t="shared" si="5"/>
        <v>99.71451905626134</v>
      </c>
    </row>
    <row r="58" spans="1:13" ht="39">
      <c r="A58" s="8" t="s">
        <v>116</v>
      </c>
      <c r="B58" s="9" t="s">
        <v>117</v>
      </c>
      <c r="C58" s="10">
        <v>617100</v>
      </c>
      <c r="D58" s="10">
        <v>687100</v>
      </c>
      <c r="E58" s="10">
        <v>367402</v>
      </c>
      <c r="F58" s="10">
        <v>209129.61</v>
      </c>
      <c r="G58" s="10">
        <v>0</v>
      </c>
      <c r="H58" s="10">
        <v>206844.44</v>
      </c>
      <c r="I58" s="10">
        <v>2285.17</v>
      </c>
      <c r="J58" s="10">
        <v>67173.18</v>
      </c>
      <c r="K58" s="10">
        <f t="shared" si="3"/>
        <v>158272.39</v>
      </c>
      <c r="L58" s="10">
        <f t="shared" si="4"/>
        <v>477970.39</v>
      </c>
      <c r="M58" s="10">
        <f t="shared" si="5"/>
        <v>56.92119531194712</v>
      </c>
    </row>
    <row r="59" spans="1:13" ht="92.25">
      <c r="A59" s="8" t="s">
        <v>118</v>
      </c>
      <c r="B59" s="9" t="s">
        <v>119</v>
      </c>
      <c r="C59" s="10">
        <v>145000</v>
      </c>
      <c r="D59" s="10">
        <v>145000</v>
      </c>
      <c r="E59" s="10">
        <v>50000</v>
      </c>
      <c r="F59" s="10">
        <v>29362.16</v>
      </c>
      <c r="G59" s="10">
        <v>0</v>
      </c>
      <c r="H59" s="10">
        <v>25803.95</v>
      </c>
      <c r="I59" s="10">
        <v>3558.21</v>
      </c>
      <c r="J59" s="10">
        <v>24242.36</v>
      </c>
      <c r="K59" s="10">
        <f t="shared" si="3"/>
        <v>20637.84</v>
      </c>
      <c r="L59" s="10">
        <f t="shared" si="4"/>
        <v>115637.84</v>
      </c>
      <c r="M59" s="10">
        <f t="shared" si="5"/>
        <v>58.72432</v>
      </c>
    </row>
    <row r="60" spans="1:13" ht="26.25">
      <c r="A60" s="8" t="s">
        <v>120</v>
      </c>
      <c r="B60" s="9" t="s">
        <v>121</v>
      </c>
      <c r="C60" s="10">
        <v>28000</v>
      </c>
      <c r="D60" s="10">
        <v>28000</v>
      </c>
      <c r="E60" s="10">
        <v>6000</v>
      </c>
      <c r="F60" s="10">
        <v>1682.22</v>
      </c>
      <c r="G60" s="10">
        <v>0</v>
      </c>
      <c r="H60" s="10">
        <v>1682.22</v>
      </c>
      <c r="I60" s="10">
        <v>0</v>
      </c>
      <c r="J60" s="10">
        <v>3364.44</v>
      </c>
      <c r="K60" s="10">
        <f t="shared" si="3"/>
        <v>4317.78</v>
      </c>
      <c r="L60" s="10">
        <f t="shared" si="4"/>
        <v>26317.78</v>
      </c>
      <c r="M60" s="10">
        <f t="shared" si="5"/>
        <v>28.037</v>
      </c>
    </row>
    <row r="61" spans="1:13" ht="39">
      <c r="A61" s="8" t="s">
        <v>122</v>
      </c>
      <c r="B61" s="9" t="s">
        <v>123</v>
      </c>
      <c r="C61" s="10">
        <v>6365000</v>
      </c>
      <c r="D61" s="10">
        <v>6365000</v>
      </c>
      <c r="E61" s="10">
        <v>1648800</v>
      </c>
      <c r="F61" s="10">
        <v>1630053.47</v>
      </c>
      <c r="G61" s="10">
        <v>0</v>
      </c>
      <c r="H61" s="10">
        <v>1630053.47</v>
      </c>
      <c r="I61" s="10">
        <v>0</v>
      </c>
      <c r="J61" s="10">
        <v>0</v>
      </c>
      <c r="K61" s="10">
        <f t="shared" si="3"/>
        <v>18746.530000000028</v>
      </c>
      <c r="L61" s="10">
        <f t="shared" si="4"/>
        <v>4734946.53</v>
      </c>
      <c r="M61" s="10">
        <f t="shared" si="5"/>
        <v>98.86301977195536</v>
      </c>
    </row>
    <row r="62" spans="1:13" ht="26.25">
      <c r="A62" s="5" t="s">
        <v>124</v>
      </c>
      <c r="B62" s="6" t="s">
        <v>125</v>
      </c>
      <c r="C62" s="7">
        <v>5870000</v>
      </c>
      <c r="D62" s="7">
        <v>5722282</v>
      </c>
      <c r="E62" s="7">
        <v>3445640</v>
      </c>
      <c r="F62" s="7">
        <v>1220795.8</v>
      </c>
      <c r="G62" s="7">
        <v>0</v>
      </c>
      <c r="H62" s="7">
        <v>1220795.8</v>
      </c>
      <c r="I62" s="7">
        <v>0</v>
      </c>
      <c r="J62" s="7">
        <v>309995.77</v>
      </c>
      <c r="K62" s="7">
        <f t="shared" si="3"/>
        <v>2224844.2</v>
      </c>
      <c r="L62" s="7">
        <f t="shared" si="4"/>
        <v>4501486.2</v>
      </c>
      <c r="M62" s="7">
        <f t="shared" si="5"/>
        <v>35.43016101507993</v>
      </c>
    </row>
    <row r="63" spans="1:13" ht="39">
      <c r="A63" s="8" t="s">
        <v>126</v>
      </c>
      <c r="B63" s="9" t="s">
        <v>127</v>
      </c>
      <c r="C63" s="10">
        <v>70000</v>
      </c>
      <c r="D63" s="10">
        <v>70000</v>
      </c>
      <c r="E63" s="10">
        <v>40500</v>
      </c>
      <c r="F63" s="10">
        <v>30262.97</v>
      </c>
      <c r="G63" s="10">
        <v>0</v>
      </c>
      <c r="H63" s="10">
        <v>30262.97</v>
      </c>
      <c r="I63" s="10">
        <v>0</v>
      </c>
      <c r="J63" s="10">
        <v>7696.2</v>
      </c>
      <c r="K63" s="10">
        <f t="shared" si="3"/>
        <v>10237.029999999999</v>
      </c>
      <c r="L63" s="10">
        <f t="shared" si="4"/>
        <v>39737.03</v>
      </c>
      <c r="M63" s="10">
        <f t="shared" si="5"/>
        <v>74.72338271604939</v>
      </c>
    </row>
    <row r="64" spans="1:13" ht="26.25">
      <c r="A64" s="8" t="s">
        <v>128</v>
      </c>
      <c r="B64" s="9" t="s">
        <v>129</v>
      </c>
      <c r="C64" s="10">
        <v>5800000</v>
      </c>
      <c r="D64" s="10">
        <v>5652282</v>
      </c>
      <c r="E64" s="10">
        <v>3405140</v>
      </c>
      <c r="F64" s="10">
        <v>1190532.83</v>
      </c>
      <c r="G64" s="10">
        <v>0</v>
      </c>
      <c r="H64" s="10">
        <v>1190532.83</v>
      </c>
      <c r="I64" s="10">
        <v>0</v>
      </c>
      <c r="J64" s="10">
        <v>302299.57</v>
      </c>
      <c r="K64" s="10">
        <f t="shared" si="3"/>
        <v>2214607.17</v>
      </c>
      <c r="L64" s="10">
        <f t="shared" si="4"/>
        <v>4461749.17</v>
      </c>
      <c r="M64" s="10">
        <f t="shared" si="5"/>
        <v>34.96281591946293</v>
      </c>
    </row>
    <row r="65" spans="1:13" ht="26.25">
      <c r="A65" s="5" t="s">
        <v>130</v>
      </c>
      <c r="B65" s="6" t="s">
        <v>131</v>
      </c>
      <c r="C65" s="7">
        <v>6137300</v>
      </c>
      <c r="D65" s="7">
        <v>6258430</v>
      </c>
      <c r="E65" s="7">
        <v>2894580</v>
      </c>
      <c r="F65" s="7">
        <v>1958180.86</v>
      </c>
      <c r="G65" s="7">
        <v>0</v>
      </c>
      <c r="H65" s="7">
        <v>1948870.65</v>
      </c>
      <c r="I65" s="7">
        <v>9310.21</v>
      </c>
      <c r="J65" s="7">
        <v>476982.25</v>
      </c>
      <c r="K65" s="7">
        <f t="shared" si="3"/>
        <v>936399.1399999999</v>
      </c>
      <c r="L65" s="7">
        <f t="shared" si="4"/>
        <v>4300249.14</v>
      </c>
      <c r="M65" s="7">
        <f t="shared" si="5"/>
        <v>67.64991328621079</v>
      </c>
    </row>
    <row r="66" spans="1:13" ht="39">
      <c r="A66" s="8" t="s">
        <v>132</v>
      </c>
      <c r="B66" s="9" t="s">
        <v>133</v>
      </c>
      <c r="C66" s="10">
        <v>50000</v>
      </c>
      <c r="D66" s="10">
        <v>65130</v>
      </c>
      <c r="E66" s="10">
        <v>64730</v>
      </c>
      <c r="F66" s="10">
        <v>37505.14</v>
      </c>
      <c r="G66" s="10">
        <v>0</v>
      </c>
      <c r="H66" s="10">
        <v>37505.14</v>
      </c>
      <c r="I66" s="10">
        <v>0</v>
      </c>
      <c r="J66" s="10">
        <v>4050</v>
      </c>
      <c r="K66" s="10">
        <f t="shared" si="3"/>
        <v>27224.86</v>
      </c>
      <c r="L66" s="10">
        <f t="shared" si="4"/>
        <v>27624.86</v>
      </c>
      <c r="M66" s="10">
        <f t="shared" si="5"/>
        <v>57.940892939904224</v>
      </c>
    </row>
    <row r="67" spans="1:13" ht="26.25">
      <c r="A67" s="8" t="s">
        <v>134</v>
      </c>
      <c r="B67" s="9" t="s">
        <v>135</v>
      </c>
      <c r="C67" s="10">
        <v>855000</v>
      </c>
      <c r="D67" s="10">
        <v>855000</v>
      </c>
      <c r="E67" s="10">
        <v>378000</v>
      </c>
      <c r="F67" s="10">
        <v>277275.79</v>
      </c>
      <c r="G67" s="10">
        <v>0</v>
      </c>
      <c r="H67" s="10">
        <v>276777.23</v>
      </c>
      <c r="I67" s="10">
        <v>498.56</v>
      </c>
      <c r="J67" s="10">
        <v>61751.89</v>
      </c>
      <c r="K67" s="10">
        <f t="shared" si="3"/>
        <v>100724.21000000002</v>
      </c>
      <c r="L67" s="10">
        <f t="shared" si="4"/>
        <v>577724.21</v>
      </c>
      <c r="M67" s="10">
        <f t="shared" si="5"/>
        <v>73.35338359788359</v>
      </c>
    </row>
    <row r="68" spans="1:13" ht="26.25">
      <c r="A68" s="8" t="s">
        <v>136</v>
      </c>
      <c r="B68" s="9" t="s">
        <v>137</v>
      </c>
      <c r="C68" s="10">
        <v>702300</v>
      </c>
      <c r="D68" s="10">
        <v>702300</v>
      </c>
      <c r="E68" s="10">
        <v>361800</v>
      </c>
      <c r="F68" s="10">
        <v>190681.81</v>
      </c>
      <c r="G68" s="10">
        <v>0</v>
      </c>
      <c r="H68" s="10">
        <v>185983.94</v>
      </c>
      <c r="I68" s="10">
        <v>4697.87</v>
      </c>
      <c r="J68" s="10">
        <v>62649.17</v>
      </c>
      <c r="K68" s="10">
        <f t="shared" si="3"/>
        <v>171118.19</v>
      </c>
      <c r="L68" s="10">
        <f t="shared" si="4"/>
        <v>511618.19</v>
      </c>
      <c r="M68" s="10">
        <f t="shared" si="5"/>
        <v>52.70365118850193</v>
      </c>
    </row>
    <row r="69" spans="1:13" ht="26.25">
      <c r="A69" s="8" t="s">
        <v>138</v>
      </c>
      <c r="B69" s="9" t="s">
        <v>139</v>
      </c>
      <c r="C69" s="10">
        <v>1700000</v>
      </c>
      <c r="D69" s="10">
        <v>1700000</v>
      </c>
      <c r="E69" s="10">
        <v>767200</v>
      </c>
      <c r="F69" s="10">
        <v>481284.53</v>
      </c>
      <c r="G69" s="10">
        <v>0</v>
      </c>
      <c r="H69" s="10">
        <v>477170.75</v>
      </c>
      <c r="I69" s="10">
        <v>4113.78</v>
      </c>
      <c r="J69" s="10">
        <v>127399.51</v>
      </c>
      <c r="K69" s="10">
        <f t="shared" si="3"/>
        <v>285915.47</v>
      </c>
      <c r="L69" s="10">
        <f t="shared" si="4"/>
        <v>1218715.47</v>
      </c>
      <c r="M69" s="10">
        <f t="shared" si="5"/>
        <v>62.73260297184567</v>
      </c>
    </row>
    <row r="70" spans="1:13" ht="26.25">
      <c r="A70" s="8" t="s">
        <v>140</v>
      </c>
      <c r="B70" s="9" t="s">
        <v>141</v>
      </c>
      <c r="C70" s="10">
        <v>2830000</v>
      </c>
      <c r="D70" s="10">
        <v>2936000</v>
      </c>
      <c r="E70" s="10">
        <v>1322850</v>
      </c>
      <c r="F70" s="10">
        <v>971433.59</v>
      </c>
      <c r="G70" s="10">
        <v>0</v>
      </c>
      <c r="H70" s="10">
        <v>971433.59</v>
      </c>
      <c r="I70" s="10">
        <v>0</v>
      </c>
      <c r="J70" s="10">
        <v>221131.68</v>
      </c>
      <c r="K70" s="10">
        <f aca="true" t="shared" si="6" ref="K70:K88">E70-F70</f>
        <v>351416.41000000003</v>
      </c>
      <c r="L70" s="10">
        <f aca="true" t="shared" si="7" ref="L70:L88">D70-F70</f>
        <v>1964566.4100000001</v>
      </c>
      <c r="M70" s="10">
        <f aca="true" t="shared" si="8" ref="M70:M88">IF(E70=0,0,(F70/E70)*100)</f>
        <v>73.43490116037343</v>
      </c>
    </row>
    <row r="71" spans="1:13" ht="26.25">
      <c r="A71" s="5" t="s">
        <v>142</v>
      </c>
      <c r="B71" s="6" t="s">
        <v>143</v>
      </c>
      <c r="C71" s="7">
        <v>260000</v>
      </c>
      <c r="D71" s="7">
        <v>260000</v>
      </c>
      <c r="E71" s="7">
        <v>130000</v>
      </c>
      <c r="F71" s="7">
        <v>54300</v>
      </c>
      <c r="G71" s="7">
        <v>0</v>
      </c>
      <c r="H71" s="7">
        <v>54300</v>
      </c>
      <c r="I71" s="7">
        <v>0</v>
      </c>
      <c r="J71" s="7">
        <v>75700</v>
      </c>
      <c r="K71" s="7">
        <f t="shared" si="6"/>
        <v>75700</v>
      </c>
      <c r="L71" s="7">
        <f t="shared" si="7"/>
        <v>205700</v>
      </c>
      <c r="M71" s="7">
        <f t="shared" si="8"/>
        <v>41.76923076923077</v>
      </c>
    </row>
    <row r="72" spans="1:13" ht="26.25">
      <c r="A72" s="8" t="s">
        <v>144</v>
      </c>
      <c r="B72" s="9" t="s">
        <v>145</v>
      </c>
      <c r="C72" s="10">
        <v>260000</v>
      </c>
      <c r="D72" s="10">
        <v>260000</v>
      </c>
      <c r="E72" s="10">
        <v>130000</v>
      </c>
      <c r="F72" s="10">
        <v>54300</v>
      </c>
      <c r="G72" s="10">
        <v>0</v>
      </c>
      <c r="H72" s="10">
        <v>54300</v>
      </c>
      <c r="I72" s="10">
        <v>0</v>
      </c>
      <c r="J72" s="10">
        <v>75700</v>
      </c>
      <c r="K72" s="10">
        <f t="shared" si="6"/>
        <v>75700</v>
      </c>
      <c r="L72" s="10">
        <f t="shared" si="7"/>
        <v>205700</v>
      </c>
      <c r="M72" s="10">
        <f t="shared" si="8"/>
        <v>41.76923076923077</v>
      </c>
    </row>
    <row r="73" spans="1:13" ht="26.25">
      <c r="A73" s="5" t="s">
        <v>146</v>
      </c>
      <c r="B73" s="6" t="s">
        <v>147</v>
      </c>
      <c r="C73" s="7">
        <v>905300</v>
      </c>
      <c r="D73" s="7">
        <v>905300</v>
      </c>
      <c r="E73" s="7">
        <v>606880</v>
      </c>
      <c r="F73" s="7">
        <v>309370.17</v>
      </c>
      <c r="G73" s="7">
        <v>0</v>
      </c>
      <c r="H73" s="7">
        <v>309370.17</v>
      </c>
      <c r="I73" s="7">
        <v>0</v>
      </c>
      <c r="J73" s="7">
        <v>90101.5</v>
      </c>
      <c r="K73" s="7">
        <f t="shared" si="6"/>
        <v>297509.83</v>
      </c>
      <c r="L73" s="7">
        <f t="shared" si="7"/>
        <v>595929.8300000001</v>
      </c>
      <c r="M73" s="7">
        <f t="shared" si="8"/>
        <v>50.97715693382546</v>
      </c>
    </row>
    <row r="74" spans="1:13" ht="26.25">
      <c r="A74" s="8" t="s">
        <v>148</v>
      </c>
      <c r="B74" s="9" t="s">
        <v>149</v>
      </c>
      <c r="C74" s="10">
        <v>25000</v>
      </c>
      <c r="D74" s="10">
        <v>25000</v>
      </c>
      <c r="E74" s="10">
        <v>19600</v>
      </c>
      <c r="F74" s="10">
        <v>10055.65</v>
      </c>
      <c r="G74" s="10">
        <v>0</v>
      </c>
      <c r="H74" s="10">
        <v>10055.65</v>
      </c>
      <c r="I74" s="10">
        <v>0</v>
      </c>
      <c r="J74" s="10">
        <v>1682.5</v>
      </c>
      <c r="K74" s="10">
        <f t="shared" si="6"/>
        <v>9544.35</v>
      </c>
      <c r="L74" s="10">
        <f t="shared" si="7"/>
        <v>14944.35</v>
      </c>
      <c r="M74" s="10">
        <f t="shared" si="8"/>
        <v>51.30433673469388</v>
      </c>
    </row>
    <row r="75" spans="1:13" ht="39">
      <c r="A75" s="8" t="s">
        <v>150</v>
      </c>
      <c r="B75" s="9" t="s">
        <v>151</v>
      </c>
      <c r="C75" s="10">
        <v>860300</v>
      </c>
      <c r="D75" s="10">
        <v>860300</v>
      </c>
      <c r="E75" s="10">
        <v>582780</v>
      </c>
      <c r="F75" s="10">
        <v>297821.73</v>
      </c>
      <c r="G75" s="10">
        <v>0</v>
      </c>
      <c r="H75" s="10">
        <v>297821.73</v>
      </c>
      <c r="I75" s="10">
        <v>0</v>
      </c>
      <c r="J75" s="10">
        <v>85433.42</v>
      </c>
      <c r="K75" s="10">
        <f t="shared" si="6"/>
        <v>284958.27</v>
      </c>
      <c r="L75" s="10">
        <f t="shared" si="7"/>
        <v>562478.27</v>
      </c>
      <c r="M75" s="10">
        <f t="shared" si="8"/>
        <v>51.10362915680015</v>
      </c>
    </row>
    <row r="76" spans="1:13" ht="66">
      <c r="A76" s="8" t="s">
        <v>152</v>
      </c>
      <c r="B76" s="9" t="s">
        <v>153</v>
      </c>
      <c r="C76" s="10">
        <v>20000</v>
      </c>
      <c r="D76" s="10">
        <v>20000</v>
      </c>
      <c r="E76" s="10">
        <v>4500</v>
      </c>
      <c r="F76" s="10">
        <v>1492.79</v>
      </c>
      <c r="G76" s="10">
        <v>0</v>
      </c>
      <c r="H76" s="10">
        <v>1492.79</v>
      </c>
      <c r="I76" s="10">
        <v>0</v>
      </c>
      <c r="J76" s="10">
        <v>2985.58</v>
      </c>
      <c r="K76" s="10">
        <f t="shared" si="6"/>
        <v>3007.21</v>
      </c>
      <c r="L76" s="10">
        <f t="shared" si="7"/>
        <v>18507.21</v>
      </c>
      <c r="M76" s="10">
        <f t="shared" si="8"/>
        <v>33.17311111111111</v>
      </c>
    </row>
    <row r="77" spans="1:13" ht="26.25">
      <c r="A77" s="5" t="s">
        <v>154</v>
      </c>
      <c r="B77" s="6" t="s">
        <v>155</v>
      </c>
      <c r="C77" s="7">
        <v>1000000</v>
      </c>
      <c r="D77" s="7">
        <v>1826658</v>
      </c>
      <c r="E77" s="7">
        <v>1826658</v>
      </c>
      <c r="F77" s="7">
        <v>218950.8</v>
      </c>
      <c r="G77" s="7">
        <v>0</v>
      </c>
      <c r="H77" s="7">
        <v>194950.8</v>
      </c>
      <c r="I77" s="7">
        <v>24000</v>
      </c>
      <c r="J77" s="7">
        <v>54744.53</v>
      </c>
      <c r="K77" s="7">
        <f t="shared" si="6"/>
        <v>1607707.2</v>
      </c>
      <c r="L77" s="7">
        <f t="shared" si="7"/>
        <v>1607707.2</v>
      </c>
      <c r="M77" s="7">
        <f t="shared" si="8"/>
        <v>11.986414534083554</v>
      </c>
    </row>
    <row r="78" spans="1:13" ht="26.25">
      <c r="A78" s="8" t="s">
        <v>156</v>
      </c>
      <c r="B78" s="9" t="s">
        <v>157</v>
      </c>
      <c r="C78" s="10">
        <v>1000000</v>
      </c>
      <c r="D78" s="10">
        <v>1826658</v>
      </c>
      <c r="E78" s="10">
        <v>1826658</v>
      </c>
      <c r="F78" s="10">
        <v>218950.8</v>
      </c>
      <c r="G78" s="10">
        <v>0</v>
      </c>
      <c r="H78" s="10">
        <v>194950.8</v>
      </c>
      <c r="I78" s="10">
        <v>24000</v>
      </c>
      <c r="J78" s="10">
        <v>54744.53</v>
      </c>
      <c r="K78" s="10">
        <f t="shared" si="6"/>
        <v>1607707.2</v>
      </c>
      <c r="L78" s="10">
        <f t="shared" si="7"/>
        <v>1607707.2</v>
      </c>
      <c r="M78" s="10">
        <f t="shared" si="8"/>
        <v>11.986414534083554</v>
      </c>
    </row>
    <row r="79" spans="1:13" ht="39">
      <c r="A79" s="5" t="s">
        <v>158</v>
      </c>
      <c r="B79" s="6" t="s">
        <v>159</v>
      </c>
      <c r="C79" s="7">
        <v>2100000</v>
      </c>
      <c r="D79" s="7">
        <v>2065259.95</v>
      </c>
      <c r="E79" s="7">
        <v>469467.53</v>
      </c>
      <c r="F79" s="7">
        <v>459968.29</v>
      </c>
      <c r="G79" s="7">
        <v>0</v>
      </c>
      <c r="H79" s="7">
        <v>459968.29</v>
      </c>
      <c r="I79" s="7">
        <v>0</v>
      </c>
      <c r="J79" s="7">
        <v>243805.54</v>
      </c>
      <c r="K79" s="7">
        <f t="shared" si="6"/>
        <v>9499.240000000049</v>
      </c>
      <c r="L79" s="7">
        <f t="shared" si="7"/>
        <v>1605291.66</v>
      </c>
      <c r="M79" s="7">
        <f t="shared" si="8"/>
        <v>97.97659275818286</v>
      </c>
    </row>
    <row r="80" spans="1:13" ht="39">
      <c r="A80" s="8" t="s">
        <v>160</v>
      </c>
      <c r="B80" s="9" t="s">
        <v>161</v>
      </c>
      <c r="C80" s="10">
        <v>1400000</v>
      </c>
      <c r="D80" s="10">
        <v>1365259.95</v>
      </c>
      <c r="E80" s="10">
        <v>302867.53</v>
      </c>
      <c r="F80" s="10">
        <v>293368.29</v>
      </c>
      <c r="G80" s="10">
        <v>0</v>
      </c>
      <c r="H80" s="10">
        <v>293368.29</v>
      </c>
      <c r="I80" s="10">
        <v>0</v>
      </c>
      <c r="J80" s="10">
        <v>215805.54</v>
      </c>
      <c r="K80" s="10">
        <f t="shared" si="6"/>
        <v>9499.240000000049</v>
      </c>
      <c r="L80" s="10">
        <f t="shared" si="7"/>
        <v>1071891.66</v>
      </c>
      <c r="M80" s="10">
        <f t="shared" si="8"/>
        <v>96.86356606137342</v>
      </c>
    </row>
    <row r="81" spans="1:13" ht="39">
      <c r="A81" s="8" t="s">
        <v>162</v>
      </c>
      <c r="B81" s="9" t="s">
        <v>163</v>
      </c>
      <c r="C81" s="10">
        <v>700000</v>
      </c>
      <c r="D81" s="10">
        <v>700000</v>
      </c>
      <c r="E81" s="10">
        <v>166600</v>
      </c>
      <c r="F81" s="10">
        <v>166600</v>
      </c>
      <c r="G81" s="10">
        <v>0</v>
      </c>
      <c r="H81" s="10">
        <v>166600</v>
      </c>
      <c r="I81" s="10">
        <v>0</v>
      </c>
      <c r="J81" s="10">
        <v>28000</v>
      </c>
      <c r="K81" s="10">
        <f t="shared" si="6"/>
        <v>0</v>
      </c>
      <c r="L81" s="10">
        <f t="shared" si="7"/>
        <v>533400</v>
      </c>
      <c r="M81" s="10">
        <f t="shared" si="8"/>
        <v>100</v>
      </c>
    </row>
    <row r="82" spans="1:13" ht="39">
      <c r="A82" s="5" t="s">
        <v>164</v>
      </c>
      <c r="B82" s="6" t="s">
        <v>165</v>
      </c>
      <c r="C82" s="7">
        <v>10000</v>
      </c>
      <c r="D82" s="7">
        <v>10000</v>
      </c>
      <c r="E82" s="7">
        <v>3000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3000</v>
      </c>
      <c r="L82" s="7">
        <f t="shared" si="7"/>
        <v>10000</v>
      </c>
      <c r="M82" s="7">
        <f t="shared" si="8"/>
        <v>0</v>
      </c>
    </row>
    <row r="83" spans="1:13" ht="39">
      <c r="A83" s="8" t="s">
        <v>166</v>
      </c>
      <c r="B83" s="9" t="s">
        <v>167</v>
      </c>
      <c r="C83" s="10">
        <v>5000</v>
      </c>
      <c r="D83" s="10">
        <v>5000</v>
      </c>
      <c r="E83" s="10">
        <v>1500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1500</v>
      </c>
      <c r="L83" s="10">
        <f t="shared" si="7"/>
        <v>5000</v>
      </c>
      <c r="M83" s="10">
        <f t="shared" si="8"/>
        <v>0</v>
      </c>
    </row>
    <row r="84" spans="1:13" ht="26.25">
      <c r="A84" s="8" t="s">
        <v>168</v>
      </c>
      <c r="B84" s="9" t="s">
        <v>169</v>
      </c>
      <c r="C84" s="10">
        <v>5000</v>
      </c>
      <c r="D84" s="10">
        <v>5000</v>
      </c>
      <c r="E84" s="10">
        <v>1500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1500</v>
      </c>
      <c r="L84" s="10">
        <f t="shared" si="7"/>
        <v>5000</v>
      </c>
      <c r="M84" s="10">
        <f t="shared" si="8"/>
        <v>0</v>
      </c>
    </row>
    <row r="85" spans="1:13" ht="26.25">
      <c r="A85" s="5" t="s">
        <v>170</v>
      </c>
      <c r="B85" s="6" t="s">
        <v>171</v>
      </c>
      <c r="C85" s="7">
        <v>120000</v>
      </c>
      <c r="D85" s="7">
        <v>200000</v>
      </c>
      <c r="E85" s="7">
        <v>195900</v>
      </c>
      <c r="F85" s="7">
        <v>180578.5</v>
      </c>
      <c r="G85" s="7">
        <v>0</v>
      </c>
      <c r="H85" s="7">
        <v>177793.5</v>
      </c>
      <c r="I85" s="7">
        <v>2785</v>
      </c>
      <c r="J85" s="7">
        <v>4985</v>
      </c>
      <c r="K85" s="7">
        <f t="shared" si="6"/>
        <v>15321.5</v>
      </c>
      <c r="L85" s="7">
        <f t="shared" si="7"/>
        <v>19421.5</v>
      </c>
      <c r="M85" s="7">
        <f t="shared" si="8"/>
        <v>92.17891781521185</v>
      </c>
    </row>
    <row r="86" spans="1:13" ht="26.25">
      <c r="A86" s="8" t="s">
        <v>172</v>
      </c>
      <c r="B86" s="9" t="s">
        <v>173</v>
      </c>
      <c r="C86" s="10">
        <v>5000</v>
      </c>
      <c r="D86" s="10">
        <v>5000</v>
      </c>
      <c r="E86" s="10">
        <v>900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900</v>
      </c>
      <c r="L86" s="10">
        <f t="shared" si="7"/>
        <v>5000</v>
      </c>
      <c r="M86" s="10">
        <f t="shared" si="8"/>
        <v>0</v>
      </c>
    </row>
    <row r="87" spans="1:13" ht="26.25">
      <c r="A87" s="8" t="s">
        <v>174</v>
      </c>
      <c r="B87" s="9" t="s">
        <v>175</v>
      </c>
      <c r="C87" s="10">
        <v>115000</v>
      </c>
      <c r="D87" s="10">
        <v>195000</v>
      </c>
      <c r="E87" s="10">
        <v>195000</v>
      </c>
      <c r="F87" s="10">
        <v>180578.5</v>
      </c>
      <c r="G87" s="10">
        <v>0</v>
      </c>
      <c r="H87" s="10">
        <v>177793.5</v>
      </c>
      <c r="I87" s="10">
        <v>2785</v>
      </c>
      <c r="J87" s="10">
        <v>4985</v>
      </c>
      <c r="K87" s="10">
        <f t="shared" si="6"/>
        <v>14421.5</v>
      </c>
      <c r="L87" s="10">
        <f t="shared" si="7"/>
        <v>14421.5</v>
      </c>
      <c r="M87" s="10">
        <f t="shared" si="8"/>
        <v>92.60435897435897</v>
      </c>
    </row>
    <row r="88" spans="1:13" ht="12.75">
      <c r="A88" s="5" t="s">
        <v>176</v>
      </c>
      <c r="B88" s="6" t="s">
        <v>177</v>
      </c>
      <c r="C88" s="7">
        <v>174019500</v>
      </c>
      <c r="D88" s="7">
        <v>175854186.95</v>
      </c>
      <c r="E88" s="7">
        <v>81672257.95</v>
      </c>
      <c r="F88" s="7">
        <v>49573140.14</v>
      </c>
      <c r="G88" s="7">
        <v>0</v>
      </c>
      <c r="H88" s="7">
        <v>49373549.629999995</v>
      </c>
      <c r="I88" s="7">
        <v>199590.51</v>
      </c>
      <c r="J88" s="7">
        <v>11993558.589999992</v>
      </c>
      <c r="K88" s="7">
        <f t="shared" si="6"/>
        <v>32099117.810000002</v>
      </c>
      <c r="L88" s="7">
        <f t="shared" si="7"/>
        <v>126281046.80999999</v>
      </c>
      <c r="M88" s="7">
        <f t="shared" si="8"/>
        <v>60.69764860713025</v>
      </c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31">
      <selection activeCell="M6" sqref="M6"/>
    </sheetView>
  </sheetViews>
  <sheetFormatPr defaultColWidth="9.00390625" defaultRowHeight="12.75"/>
  <cols>
    <col min="1" max="1" width="8.875" style="12" customWidth="1"/>
    <col min="2" max="2" width="29.50390625" style="12" customWidth="1"/>
    <col min="3" max="3" width="13.625" style="12" customWidth="1"/>
    <col min="4" max="4" width="11.875" style="12" customWidth="1"/>
    <col min="5" max="5" width="13.125" style="12" customWidth="1"/>
    <col min="6" max="6" width="0.37109375" style="12" hidden="1" customWidth="1"/>
    <col min="7" max="7" width="8.875" style="12" hidden="1" customWidth="1"/>
    <col min="8" max="8" width="11.375" style="12" customWidth="1"/>
    <col min="9" max="9" width="0.37109375" style="12" hidden="1" customWidth="1"/>
    <col min="10" max="12" width="8.875" style="12" hidden="1" customWidth="1"/>
    <col min="13" max="13" width="10.375" style="12" customWidth="1"/>
    <col min="14" max="16384" width="8.875" style="12" customWidth="1"/>
  </cols>
  <sheetData>
    <row r="2" spans="1:12" ht="27.75" customHeight="1">
      <c r="A2" s="26" t="s">
        <v>197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>
      <c r="A3" s="27" t="s">
        <v>178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2:13" ht="12.75">
      <c r="L4" s="13" t="s">
        <v>1</v>
      </c>
      <c r="M4" s="12" t="s">
        <v>196</v>
      </c>
    </row>
    <row r="5" spans="1:13" ht="96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19</v>
      </c>
      <c r="B6" s="6" t="s">
        <v>20</v>
      </c>
      <c r="C6" s="7">
        <v>2686500</v>
      </c>
      <c r="D6" s="7">
        <v>2744408</v>
      </c>
      <c r="E6" s="7">
        <v>812033</v>
      </c>
      <c r="F6" s="7">
        <v>18878</v>
      </c>
      <c r="G6" s="7">
        <v>0</v>
      </c>
      <c r="H6" s="7">
        <v>789754.87</v>
      </c>
      <c r="I6" s="7">
        <v>4100</v>
      </c>
      <c r="J6" s="7">
        <v>29244.5</v>
      </c>
      <c r="K6" s="7">
        <v>793155</v>
      </c>
      <c r="L6" s="7">
        <v>2725530</v>
      </c>
      <c r="M6" s="7">
        <v>2.324782367219066</v>
      </c>
    </row>
    <row r="7" spans="1:13" ht="22.5" customHeight="1">
      <c r="A7" s="8" t="s">
        <v>21</v>
      </c>
      <c r="B7" s="9" t="s">
        <v>22</v>
      </c>
      <c r="C7" s="10">
        <v>2167000</v>
      </c>
      <c r="D7" s="10">
        <v>2178980</v>
      </c>
      <c r="E7" s="10">
        <v>553730</v>
      </c>
      <c r="F7" s="10">
        <v>4100</v>
      </c>
      <c r="G7" s="10">
        <v>0</v>
      </c>
      <c r="H7" s="10">
        <v>523833.46</v>
      </c>
      <c r="I7" s="10">
        <v>4100</v>
      </c>
      <c r="J7" s="10">
        <v>17497.5</v>
      </c>
      <c r="K7" s="10">
        <v>549630</v>
      </c>
      <c r="L7" s="10">
        <v>2174880</v>
      </c>
      <c r="M7" s="10">
        <v>0.7404330630451664</v>
      </c>
    </row>
    <row r="8" spans="1:13" ht="57" customHeight="1">
      <c r="A8" s="8" t="s">
        <v>23</v>
      </c>
      <c r="B8" s="9" t="s">
        <v>24</v>
      </c>
      <c r="C8" s="10">
        <v>461800</v>
      </c>
      <c r="D8" s="10">
        <v>505968</v>
      </c>
      <c r="E8" s="10">
        <v>221118</v>
      </c>
      <c r="F8" s="10">
        <v>14778</v>
      </c>
      <c r="G8" s="10">
        <v>0</v>
      </c>
      <c r="H8" s="10">
        <v>204910.08</v>
      </c>
      <c r="I8" s="10">
        <v>0</v>
      </c>
      <c r="J8" s="10">
        <v>11694</v>
      </c>
      <c r="K8" s="10">
        <v>206340</v>
      </c>
      <c r="L8" s="10">
        <v>491190</v>
      </c>
      <c r="M8" s="10">
        <v>6.683309364230864</v>
      </c>
    </row>
    <row r="9" spans="1:13" ht="43.5" customHeight="1">
      <c r="A9" s="8" t="s">
        <v>27</v>
      </c>
      <c r="B9" s="9" t="s">
        <v>28</v>
      </c>
      <c r="C9" s="10">
        <v>20500</v>
      </c>
      <c r="D9" s="10">
        <v>20500</v>
      </c>
      <c r="E9" s="10">
        <v>5125</v>
      </c>
      <c r="F9" s="10">
        <v>0</v>
      </c>
      <c r="G9" s="10">
        <v>0</v>
      </c>
      <c r="H9" s="10">
        <v>60364.92</v>
      </c>
      <c r="I9" s="10">
        <v>0</v>
      </c>
      <c r="J9" s="10">
        <v>0</v>
      </c>
      <c r="K9" s="10">
        <v>5125</v>
      </c>
      <c r="L9" s="10">
        <v>20500</v>
      </c>
      <c r="M9" s="10">
        <v>0</v>
      </c>
    </row>
    <row r="10" spans="1:13" ht="26.25" customHeight="1">
      <c r="A10" s="8" t="s">
        <v>29</v>
      </c>
      <c r="B10" s="9" t="s">
        <v>30</v>
      </c>
      <c r="C10" s="10">
        <v>200</v>
      </c>
      <c r="D10" s="10">
        <v>200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50</v>
      </c>
      <c r="L10" s="10">
        <v>200</v>
      </c>
      <c r="M10" s="10">
        <v>0</v>
      </c>
    </row>
    <row r="11" spans="1:13" ht="48" customHeight="1">
      <c r="A11" s="8" t="s">
        <v>31</v>
      </c>
      <c r="B11" s="9" t="s">
        <v>32</v>
      </c>
      <c r="C11" s="10">
        <v>37000</v>
      </c>
      <c r="D11" s="10">
        <v>38760</v>
      </c>
      <c r="E11" s="10">
        <v>32010</v>
      </c>
      <c r="F11" s="10">
        <v>0</v>
      </c>
      <c r="G11" s="10">
        <v>0</v>
      </c>
      <c r="H11" s="10">
        <v>646.41</v>
      </c>
      <c r="I11" s="10">
        <v>0</v>
      </c>
      <c r="J11" s="10">
        <v>53</v>
      </c>
      <c r="K11" s="10">
        <v>32010</v>
      </c>
      <c r="L11" s="10">
        <v>38760</v>
      </c>
      <c r="M11" s="10">
        <v>0</v>
      </c>
    </row>
    <row r="12" spans="1:13" ht="12.75">
      <c r="A12" s="5" t="s">
        <v>39</v>
      </c>
      <c r="B12" s="6" t="s">
        <v>40</v>
      </c>
      <c r="C12" s="7">
        <v>900000</v>
      </c>
      <c r="D12" s="7">
        <v>1081240</v>
      </c>
      <c r="E12" s="7">
        <v>406240</v>
      </c>
      <c r="F12" s="7">
        <v>181240</v>
      </c>
      <c r="G12" s="7">
        <v>0</v>
      </c>
      <c r="H12" s="7">
        <v>371922.11</v>
      </c>
      <c r="I12" s="7">
        <v>181240</v>
      </c>
      <c r="J12" s="7">
        <v>241419.26</v>
      </c>
      <c r="K12" s="7">
        <v>225000</v>
      </c>
      <c r="L12" s="7">
        <v>900000</v>
      </c>
      <c r="M12" s="7">
        <v>44.61402126821583</v>
      </c>
    </row>
    <row r="13" spans="1:13" ht="12.75">
      <c r="A13" s="8" t="s">
        <v>41</v>
      </c>
      <c r="B13" s="9" t="s">
        <v>42</v>
      </c>
      <c r="C13" s="10">
        <v>530000</v>
      </c>
      <c r="D13" s="10">
        <v>711240</v>
      </c>
      <c r="E13" s="10">
        <v>313740</v>
      </c>
      <c r="F13" s="10">
        <v>181240</v>
      </c>
      <c r="G13" s="10">
        <v>0</v>
      </c>
      <c r="H13" s="10">
        <v>255111.7</v>
      </c>
      <c r="I13" s="10">
        <v>181240</v>
      </c>
      <c r="J13" s="10">
        <v>240914.95</v>
      </c>
      <c r="K13" s="10">
        <v>132500</v>
      </c>
      <c r="L13" s="10">
        <v>530000</v>
      </c>
      <c r="M13" s="10">
        <v>57.76757824950596</v>
      </c>
    </row>
    <row r="14" spans="1:13" ht="34.5" customHeight="1">
      <c r="A14" s="8" t="s">
        <v>43</v>
      </c>
      <c r="B14" s="9" t="s">
        <v>44</v>
      </c>
      <c r="C14" s="10">
        <v>370000</v>
      </c>
      <c r="D14" s="10">
        <v>370000</v>
      </c>
      <c r="E14" s="10">
        <v>92500</v>
      </c>
      <c r="F14" s="10">
        <v>0</v>
      </c>
      <c r="G14" s="10">
        <v>0</v>
      </c>
      <c r="H14" s="10">
        <v>116810.41</v>
      </c>
      <c r="I14" s="10">
        <v>0</v>
      </c>
      <c r="J14" s="10">
        <v>504.31</v>
      </c>
      <c r="K14" s="10">
        <v>92500</v>
      </c>
      <c r="L14" s="10">
        <v>370000</v>
      </c>
      <c r="M14" s="10">
        <v>0</v>
      </c>
    </row>
    <row r="15" spans="1:13" ht="30" customHeight="1">
      <c r="A15" s="5" t="s">
        <v>53</v>
      </c>
      <c r="B15" s="6" t="s">
        <v>54</v>
      </c>
      <c r="C15" s="7">
        <v>122000</v>
      </c>
      <c r="D15" s="7">
        <v>156740.05</v>
      </c>
      <c r="E15" s="7">
        <v>102740.05</v>
      </c>
      <c r="F15" s="7">
        <v>84740.05</v>
      </c>
      <c r="G15" s="7">
        <v>0</v>
      </c>
      <c r="H15" s="7">
        <v>101815.86</v>
      </c>
      <c r="I15" s="7">
        <v>0</v>
      </c>
      <c r="J15" s="7">
        <v>5640.04</v>
      </c>
      <c r="K15" s="7">
        <v>18000</v>
      </c>
      <c r="L15" s="7">
        <v>72000</v>
      </c>
      <c r="M15" s="7">
        <v>82.48005524622579</v>
      </c>
    </row>
    <row r="16" spans="1:13" ht="52.5" customHeight="1">
      <c r="A16" s="8" t="s">
        <v>58</v>
      </c>
      <c r="B16" s="9" t="s">
        <v>59</v>
      </c>
      <c r="C16" s="10">
        <v>50000</v>
      </c>
      <c r="D16" s="10">
        <v>84740.05</v>
      </c>
      <c r="E16" s="10">
        <v>84740.05</v>
      </c>
      <c r="F16" s="10">
        <v>84740.05</v>
      </c>
      <c r="G16" s="10">
        <v>0</v>
      </c>
      <c r="H16" s="10">
        <v>84740.05</v>
      </c>
      <c r="I16" s="10">
        <v>0</v>
      </c>
      <c r="J16" s="10">
        <v>0</v>
      </c>
      <c r="K16" s="10">
        <v>0</v>
      </c>
      <c r="L16" s="10">
        <v>0</v>
      </c>
      <c r="M16" s="10">
        <v>100</v>
      </c>
    </row>
    <row r="17" spans="1:13" ht="50.25" customHeight="1">
      <c r="A17" s="8" t="s">
        <v>112</v>
      </c>
      <c r="B17" s="9" t="s">
        <v>113</v>
      </c>
      <c r="C17" s="10">
        <v>72000</v>
      </c>
      <c r="D17" s="10">
        <v>72000</v>
      </c>
      <c r="E17" s="10">
        <v>18000</v>
      </c>
      <c r="F17" s="10">
        <v>0</v>
      </c>
      <c r="G17" s="10">
        <v>0</v>
      </c>
      <c r="H17" s="10">
        <v>17075.81</v>
      </c>
      <c r="I17" s="10">
        <v>0</v>
      </c>
      <c r="J17" s="10">
        <v>5640.04</v>
      </c>
      <c r="K17" s="10">
        <v>18000</v>
      </c>
      <c r="L17" s="10">
        <v>72000</v>
      </c>
      <c r="M17" s="10">
        <v>0</v>
      </c>
    </row>
    <row r="18" spans="1:13" ht="26.25">
      <c r="A18" s="5" t="s">
        <v>124</v>
      </c>
      <c r="B18" s="6" t="s">
        <v>125</v>
      </c>
      <c r="C18" s="7">
        <v>210000</v>
      </c>
      <c r="D18" s="7">
        <v>210000</v>
      </c>
      <c r="E18" s="7">
        <v>2500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2500</v>
      </c>
      <c r="L18" s="7">
        <v>210000</v>
      </c>
      <c r="M18" s="7">
        <v>0</v>
      </c>
    </row>
    <row r="19" spans="1:13" ht="26.25">
      <c r="A19" s="8" t="s">
        <v>179</v>
      </c>
      <c r="B19" s="9" t="s">
        <v>180</v>
      </c>
      <c r="C19" s="10">
        <v>200000</v>
      </c>
      <c r="D19" s="10">
        <v>200000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200000</v>
      </c>
      <c r="M19" s="10">
        <v>0</v>
      </c>
    </row>
    <row r="20" spans="1:13" ht="26.25">
      <c r="A20" s="8" t="s">
        <v>181</v>
      </c>
      <c r="B20" s="9" t="s">
        <v>182</v>
      </c>
      <c r="C20" s="10">
        <v>10000</v>
      </c>
      <c r="D20" s="10">
        <v>10000</v>
      </c>
      <c r="E20" s="10">
        <v>2500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2500</v>
      </c>
      <c r="L20" s="10">
        <v>10000</v>
      </c>
      <c r="M20" s="10">
        <v>0</v>
      </c>
    </row>
    <row r="21" spans="1:13" ht="12.75">
      <c r="A21" s="5" t="s">
        <v>130</v>
      </c>
      <c r="B21" s="6" t="s">
        <v>131</v>
      </c>
      <c r="C21" s="7">
        <v>526000</v>
      </c>
      <c r="D21" s="7">
        <v>625900</v>
      </c>
      <c r="E21" s="7">
        <v>265150</v>
      </c>
      <c r="F21" s="7">
        <v>14897.03</v>
      </c>
      <c r="G21" s="7">
        <v>0</v>
      </c>
      <c r="H21" s="7">
        <v>93319.41</v>
      </c>
      <c r="I21" s="7">
        <v>14897.03</v>
      </c>
      <c r="J21" s="7">
        <v>33334.5</v>
      </c>
      <c r="K21" s="7">
        <v>250252.97</v>
      </c>
      <c r="L21" s="7">
        <v>611002.97</v>
      </c>
      <c r="M21" s="7">
        <v>5.618340561946068</v>
      </c>
    </row>
    <row r="22" spans="1:13" ht="12.75">
      <c r="A22" s="8" t="s">
        <v>134</v>
      </c>
      <c r="B22" s="9" t="s">
        <v>135</v>
      </c>
      <c r="C22" s="10">
        <v>85000</v>
      </c>
      <c r="D22" s="10">
        <v>85000</v>
      </c>
      <c r="E22" s="10">
        <v>55000</v>
      </c>
      <c r="F22" s="10">
        <v>14897.03</v>
      </c>
      <c r="G22" s="10">
        <v>0</v>
      </c>
      <c r="H22" s="10">
        <v>11161.21</v>
      </c>
      <c r="I22" s="10">
        <v>14897.03</v>
      </c>
      <c r="J22" s="10">
        <v>18354.9</v>
      </c>
      <c r="K22" s="10">
        <v>40102.97</v>
      </c>
      <c r="L22" s="10">
        <v>70102.97</v>
      </c>
      <c r="M22" s="10">
        <v>27.085509090909092</v>
      </c>
    </row>
    <row r="23" spans="1:13" ht="12.75">
      <c r="A23" s="8" t="s">
        <v>136</v>
      </c>
      <c r="B23" s="9" t="s">
        <v>137</v>
      </c>
      <c r="C23" s="10">
        <v>6000</v>
      </c>
      <c r="D23" s="10">
        <v>6000</v>
      </c>
      <c r="E23" s="10">
        <v>1500</v>
      </c>
      <c r="F23" s="10">
        <v>0</v>
      </c>
      <c r="G23" s="10">
        <v>0</v>
      </c>
      <c r="H23" s="10">
        <v>2136.37</v>
      </c>
      <c r="I23" s="10">
        <v>0</v>
      </c>
      <c r="J23" s="10">
        <v>1891.59</v>
      </c>
      <c r="K23" s="10">
        <v>1500</v>
      </c>
      <c r="L23" s="10">
        <v>6000</v>
      </c>
      <c r="M23" s="10">
        <v>0</v>
      </c>
    </row>
    <row r="24" spans="1:13" ht="39">
      <c r="A24" s="8" t="s">
        <v>138</v>
      </c>
      <c r="B24" s="9" t="s">
        <v>139</v>
      </c>
      <c r="C24" s="10">
        <v>108000</v>
      </c>
      <c r="D24" s="10">
        <v>207900</v>
      </c>
      <c r="E24" s="10">
        <v>126900</v>
      </c>
      <c r="F24" s="10">
        <v>0</v>
      </c>
      <c r="G24" s="10">
        <v>0</v>
      </c>
      <c r="H24" s="10">
        <v>19340.54</v>
      </c>
      <c r="I24" s="10">
        <v>0</v>
      </c>
      <c r="J24" s="10">
        <v>0</v>
      </c>
      <c r="K24" s="10">
        <v>126900</v>
      </c>
      <c r="L24" s="10">
        <v>207900</v>
      </c>
      <c r="M24" s="10">
        <v>0</v>
      </c>
    </row>
    <row r="25" spans="1:13" ht="26.25">
      <c r="A25" s="8" t="s">
        <v>140</v>
      </c>
      <c r="B25" s="9" t="s">
        <v>141</v>
      </c>
      <c r="C25" s="10">
        <v>327000</v>
      </c>
      <c r="D25" s="10">
        <v>327000</v>
      </c>
      <c r="E25" s="10">
        <v>81750</v>
      </c>
      <c r="F25" s="10">
        <v>0</v>
      </c>
      <c r="G25" s="10">
        <v>0</v>
      </c>
      <c r="H25" s="10">
        <v>60681.29</v>
      </c>
      <c r="I25" s="10">
        <v>0</v>
      </c>
      <c r="J25" s="10">
        <v>13088.01</v>
      </c>
      <c r="K25" s="10">
        <v>81750</v>
      </c>
      <c r="L25" s="10">
        <v>327000</v>
      </c>
      <c r="M25" s="10">
        <v>0</v>
      </c>
    </row>
    <row r="26" spans="1:13" ht="12.75">
      <c r="A26" s="5" t="s">
        <v>146</v>
      </c>
      <c r="B26" s="6" t="s">
        <v>147</v>
      </c>
      <c r="C26" s="7">
        <v>500</v>
      </c>
      <c r="D26" s="7">
        <v>500</v>
      </c>
      <c r="E26" s="7">
        <v>125</v>
      </c>
      <c r="F26" s="7">
        <v>0</v>
      </c>
      <c r="G26" s="7">
        <v>0</v>
      </c>
      <c r="H26" s="7">
        <v>200</v>
      </c>
      <c r="I26" s="7">
        <v>0</v>
      </c>
      <c r="J26" s="7">
        <v>0</v>
      </c>
      <c r="K26" s="7">
        <v>125</v>
      </c>
      <c r="L26" s="7">
        <v>500</v>
      </c>
      <c r="M26" s="7">
        <v>0</v>
      </c>
    </row>
    <row r="27" spans="1:13" ht="39">
      <c r="A27" s="8" t="s">
        <v>150</v>
      </c>
      <c r="B27" s="9" t="s">
        <v>151</v>
      </c>
      <c r="C27" s="10">
        <v>500</v>
      </c>
      <c r="D27" s="10">
        <v>500</v>
      </c>
      <c r="E27" s="10">
        <v>125</v>
      </c>
      <c r="F27" s="10">
        <v>0</v>
      </c>
      <c r="G27" s="10">
        <v>0</v>
      </c>
      <c r="H27" s="10">
        <v>200</v>
      </c>
      <c r="I27" s="10">
        <v>0</v>
      </c>
      <c r="J27" s="10">
        <v>0</v>
      </c>
      <c r="K27" s="10">
        <v>125</v>
      </c>
      <c r="L27" s="10">
        <v>500</v>
      </c>
      <c r="M27" s="10">
        <v>0</v>
      </c>
    </row>
    <row r="28" spans="1:13" ht="12.75">
      <c r="A28" s="5" t="s">
        <v>154</v>
      </c>
      <c r="B28" s="6" t="s">
        <v>155</v>
      </c>
      <c r="C28" s="7">
        <v>7085000</v>
      </c>
      <c r="D28" s="7">
        <v>7412306</v>
      </c>
      <c r="E28" s="7">
        <v>6042520</v>
      </c>
      <c r="F28" s="7">
        <v>1567717.12</v>
      </c>
      <c r="G28" s="7">
        <v>0</v>
      </c>
      <c r="H28" s="7">
        <v>925892.03</v>
      </c>
      <c r="I28" s="7">
        <v>641825.09</v>
      </c>
      <c r="J28" s="7">
        <v>641825.09</v>
      </c>
      <c r="K28" s="7">
        <v>4474802.88</v>
      </c>
      <c r="L28" s="7">
        <v>5844588.88</v>
      </c>
      <c r="M28" s="7">
        <v>25.944756823312133</v>
      </c>
    </row>
    <row r="29" spans="1:13" ht="12.75">
      <c r="A29" s="8" t="s">
        <v>183</v>
      </c>
      <c r="B29" s="9" t="s">
        <v>184</v>
      </c>
      <c r="C29" s="10">
        <v>7085000</v>
      </c>
      <c r="D29" s="10">
        <v>7412306</v>
      </c>
      <c r="E29" s="10">
        <v>6042520</v>
      </c>
      <c r="F29" s="10">
        <v>1567717.12</v>
      </c>
      <c r="G29" s="10">
        <v>0</v>
      </c>
      <c r="H29" s="10">
        <v>925892.03</v>
      </c>
      <c r="I29" s="10">
        <v>641825.09</v>
      </c>
      <c r="J29" s="10">
        <v>641825.09</v>
      </c>
      <c r="K29" s="10">
        <v>4474802.88</v>
      </c>
      <c r="L29" s="10">
        <v>5844588.88</v>
      </c>
      <c r="M29" s="10">
        <v>25.944756823312133</v>
      </c>
    </row>
    <row r="30" spans="1:13" ht="52.5">
      <c r="A30" s="5" t="s">
        <v>158</v>
      </c>
      <c r="B30" s="6" t="s">
        <v>159</v>
      </c>
      <c r="C30" s="7">
        <v>2407400</v>
      </c>
      <c r="D30" s="7">
        <v>2554477</v>
      </c>
      <c r="E30" s="7">
        <v>824177</v>
      </c>
      <c r="F30" s="7">
        <v>204628.08</v>
      </c>
      <c r="G30" s="7">
        <v>0</v>
      </c>
      <c r="H30" s="7">
        <v>204628.08</v>
      </c>
      <c r="I30" s="7">
        <v>0</v>
      </c>
      <c r="J30" s="7">
        <v>0</v>
      </c>
      <c r="K30" s="7">
        <v>619548.92</v>
      </c>
      <c r="L30" s="7">
        <v>2349848.92</v>
      </c>
      <c r="M30" s="7">
        <v>24.828171618475157</v>
      </c>
    </row>
    <row r="31" spans="1:13" ht="66">
      <c r="A31" s="8" t="s">
        <v>185</v>
      </c>
      <c r="B31" s="9" t="s">
        <v>186</v>
      </c>
      <c r="C31" s="10">
        <v>2407400</v>
      </c>
      <c r="D31" s="10">
        <v>2554477</v>
      </c>
      <c r="E31" s="10">
        <v>824177</v>
      </c>
      <c r="F31" s="10">
        <v>204628.08</v>
      </c>
      <c r="G31" s="10">
        <v>0</v>
      </c>
      <c r="H31" s="10">
        <v>204628.08</v>
      </c>
      <c r="I31" s="10">
        <v>0</v>
      </c>
      <c r="J31" s="10">
        <v>0</v>
      </c>
      <c r="K31" s="10">
        <v>619548.92</v>
      </c>
      <c r="L31" s="10">
        <v>2349848.92</v>
      </c>
      <c r="M31" s="10">
        <v>24.828171618475157</v>
      </c>
    </row>
    <row r="32" spans="1:13" ht="26.25">
      <c r="A32" s="5" t="s">
        <v>187</v>
      </c>
      <c r="B32" s="6" t="s">
        <v>188</v>
      </c>
      <c r="C32" s="7">
        <v>400000</v>
      </c>
      <c r="D32" s="7">
        <v>1545700</v>
      </c>
      <c r="E32" s="7">
        <v>1545700</v>
      </c>
      <c r="F32" s="7">
        <v>1320700</v>
      </c>
      <c r="G32" s="7">
        <v>0</v>
      </c>
      <c r="H32" s="7">
        <v>1266700</v>
      </c>
      <c r="I32" s="7">
        <v>54000</v>
      </c>
      <c r="J32" s="7">
        <v>54000</v>
      </c>
      <c r="K32" s="7">
        <v>225000</v>
      </c>
      <c r="L32" s="7">
        <v>225000</v>
      </c>
      <c r="M32" s="7">
        <v>85.44348838713852</v>
      </c>
    </row>
    <row r="33" spans="1:13" ht="78.75">
      <c r="A33" s="8" t="s">
        <v>189</v>
      </c>
      <c r="B33" s="9" t="s">
        <v>198</v>
      </c>
      <c r="C33" s="10">
        <v>400000</v>
      </c>
      <c r="D33" s="10">
        <v>1545700</v>
      </c>
      <c r="E33" s="10">
        <v>1545700</v>
      </c>
      <c r="F33" s="10">
        <v>1320700</v>
      </c>
      <c r="G33" s="10">
        <v>0</v>
      </c>
      <c r="H33" s="10">
        <v>1266700</v>
      </c>
      <c r="I33" s="10">
        <v>54000</v>
      </c>
      <c r="J33" s="10">
        <v>54000</v>
      </c>
      <c r="K33" s="10">
        <v>225000</v>
      </c>
      <c r="L33" s="10">
        <v>225000</v>
      </c>
      <c r="M33" s="10">
        <v>85.44348838713852</v>
      </c>
    </row>
    <row r="34" spans="1:13" ht="12.75">
      <c r="A34" s="5" t="s">
        <v>190</v>
      </c>
      <c r="B34" s="6" t="s">
        <v>191</v>
      </c>
      <c r="C34" s="7">
        <v>168000</v>
      </c>
      <c r="D34" s="7">
        <v>181262</v>
      </c>
      <c r="E34" s="7">
        <v>151362</v>
      </c>
      <c r="F34" s="7">
        <v>50730.71</v>
      </c>
      <c r="G34" s="7">
        <v>0</v>
      </c>
      <c r="H34" s="7">
        <v>50730.71</v>
      </c>
      <c r="I34" s="7">
        <v>0</v>
      </c>
      <c r="J34" s="7">
        <v>0</v>
      </c>
      <c r="K34" s="7">
        <v>100631.29</v>
      </c>
      <c r="L34" s="7">
        <v>130531.29</v>
      </c>
      <c r="M34" s="7">
        <v>33.51614672110569</v>
      </c>
    </row>
    <row r="35" spans="1:13" ht="39">
      <c r="A35" s="8" t="s">
        <v>192</v>
      </c>
      <c r="B35" s="9" t="s">
        <v>193</v>
      </c>
      <c r="C35" s="10">
        <v>93000</v>
      </c>
      <c r="D35" s="10">
        <v>93000</v>
      </c>
      <c r="E35" s="10">
        <v>68100</v>
      </c>
      <c r="F35" s="10">
        <v>3272.31</v>
      </c>
      <c r="G35" s="10">
        <v>0</v>
      </c>
      <c r="H35" s="10">
        <v>3272.31</v>
      </c>
      <c r="I35" s="10">
        <v>0</v>
      </c>
      <c r="J35" s="10">
        <v>0</v>
      </c>
      <c r="K35" s="10">
        <v>64827.69</v>
      </c>
      <c r="L35" s="10">
        <v>89727.69</v>
      </c>
      <c r="M35" s="10">
        <v>4.805154185022027</v>
      </c>
    </row>
    <row r="36" spans="1:13" ht="78.75">
      <c r="A36" s="8" t="s">
        <v>194</v>
      </c>
      <c r="B36" s="9" t="s">
        <v>195</v>
      </c>
      <c r="C36" s="10">
        <v>75000</v>
      </c>
      <c r="D36" s="10">
        <v>88262</v>
      </c>
      <c r="E36" s="10">
        <v>83262</v>
      </c>
      <c r="F36" s="10">
        <v>47458.4</v>
      </c>
      <c r="G36" s="10">
        <v>0</v>
      </c>
      <c r="H36" s="10">
        <v>47458.4</v>
      </c>
      <c r="I36" s="10">
        <v>0</v>
      </c>
      <c r="J36" s="10">
        <v>0</v>
      </c>
      <c r="K36" s="10">
        <v>35803.6</v>
      </c>
      <c r="L36" s="10">
        <v>40803.6</v>
      </c>
      <c r="M36" s="10">
        <v>56.99887103360477</v>
      </c>
    </row>
    <row r="37" spans="1:13" ht="12.75">
      <c r="A37" s="5" t="s">
        <v>176</v>
      </c>
      <c r="B37" s="6" t="s">
        <v>177</v>
      </c>
      <c r="C37" s="7">
        <v>14505400</v>
      </c>
      <c r="D37" s="7">
        <v>16512533.05</v>
      </c>
      <c r="E37" s="7">
        <v>10152547.05</v>
      </c>
      <c r="F37" s="7">
        <v>3443530.99</v>
      </c>
      <c r="G37" s="7">
        <v>0</v>
      </c>
      <c r="H37" s="7">
        <v>3804963.07</v>
      </c>
      <c r="I37" s="7">
        <v>896062.12</v>
      </c>
      <c r="J37" s="7">
        <v>1005463.39</v>
      </c>
      <c r="K37" s="7">
        <v>6709016.0600000005</v>
      </c>
      <c r="L37" s="7">
        <v>13069002.06</v>
      </c>
      <c r="M37" s="7">
        <v>33.9179023061016</v>
      </c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heetProtection/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M89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10.375" style="12" customWidth="1"/>
    <col min="2" max="2" width="36.875" style="12" customWidth="1"/>
    <col min="3" max="3" width="11.375" style="12" customWidth="1"/>
    <col min="4" max="4" width="10.50390625" style="12" customWidth="1"/>
    <col min="5" max="5" width="10.375" style="12" customWidth="1"/>
    <col min="6" max="7" width="15.625" style="12" hidden="1" customWidth="1"/>
    <col min="8" max="8" width="13.375" style="12" customWidth="1"/>
    <col min="9" max="9" width="0.12890625" style="12" hidden="1" customWidth="1"/>
    <col min="10" max="12" width="15.625" style="12" hidden="1" customWidth="1"/>
    <col min="13" max="13" width="11.875" style="12" customWidth="1"/>
    <col min="14" max="16384" width="8.875" style="12" customWidth="1"/>
  </cols>
  <sheetData>
    <row r="2" spans="1:12" ht="27" customHeight="1">
      <c r="A2" s="26" t="s">
        <v>197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2:13" ht="12.75">
      <c r="L4" s="13" t="s">
        <v>1</v>
      </c>
      <c r="M4" s="12" t="s">
        <v>196</v>
      </c>
    </row>
    <row r="5" spans="1:13" s="11" customFormat="1" ht="96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201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15</v>
      </c>
      <c r="B6" s="6" t="s">
        <v>16</v>
      </c>
      <c r="C6" s="15">
        <f>Лист1!C6/1000</f>
        <v>6315.2</v>
      </c>
      <c r="D6" s="15">
        <f>Лист1!D6/1000</f>
        <v>6605.455</v>
      </c>
      <c r="E6" s="15">
        <f>Лист1!E6/1000</f>
        <v>4098.915</v>
      </c>
      <c r="F6" s="15">
        <f>Лист1!F6/1000</f>
        <v>2234.5036600000003</v>
      </c>
      <c r="G6" s="15">
        <f>Лист1!G6/1000</f>
        <v>0</v>
      </c>
      <c r="H6" s="15">
        <f>Лист1!H6/1000</f>
        <v>2205.38141</v>
      </c>
      <c r="I6" s="15">
        <v>29122.25</v>
      </c>
      <c r="J6" s="15">
        <v>487096.4</v>
      </c>
      <c r="K6" s="15">
        <f aca="true" t="shared" si="0" ref="K6:K69">E6-F6</f>
        <v>1864.4113399999997</v>
      </c>
      <c r="L6" s="15">
        <f aca="true" t="shared" si="1" ref="L6:L69">D6-F6</f>
        <v>4370.95134</v>
      </c>
      <c r="M6" s="15">
        <f aca="true" t="shared" si="2" ref="M6:M69">IF(E6=0,0,(F6/E6)*100)</f>
        <v>54.5145156706104</v>
      </c>
    </row>
    <row r="7" spans="1:13" ht="12.75">
      <c r="A7" s="8" t="s">
        <v>17</v>
      </c>
      <c r="B7" s="9" t="s">
        <v>18</v>
      </c>
      <c r="C7" s="16">
        <f>Лист1!C7/1000</f>
        <v>6315.2</v>
      </c>
      <c r="D7" s="16">
        <f>Лист1!D7/1000</f>
        <v>6605.455</v>
      </c>
      <c r="E7" s="16">
        <f>Лист1!E7/1000</f>
        <v>4098.915</v>
      </c>
      <c r="F7" s="16">
        <f>Лист1!F7/1000</f>
        <v>2234.5036600000003</v>
      </c>
      <c r="G7" s="16">
        <f>Лист1!G7/1000</f>
        <v>0</v>
      </c>
      <c r="H7" s="16">
        <f>Лист1!H7/1000</f>
        <v>2205.38141</v>
      </c>
      <c r="I7" s="17">
        <v>29122.25</v>
      </c>
      <c r="J7" s="17">
        <v>487096.4</v>
      </c>
      <c r="K7" s="17">
        <f t="shared" si="0"/>
        <v>1864.4113399999997</v>
      </c>
      <c r="L7" s="17">
        <f t="shared" si="1"/>
        <v>4370.95134</v>
      </c>
      <c r="M7" s="17">
        <f t="shared" si="2"/>
        <v>54.5145156706104</v>
      </c>
    </row>
    <row r="8" spans="1:13" ht="12.75">
      <c r="A8" s="5" t="s">
        <v>19</v>
      </c>
      <c r="B8" s="6" t="s">
        <v>20</v>
      </c>
      <c r="C8" s="15">
        <f>Лист1!C8/1000</f>
        <v>58369.6</v>
      </c>
      <c r="D8" s="15">
        <f>Лист1!D8/1000</f>
        <v>58300.012</v>
      </c>
      <c r="E8" s="15">
        <f>Лист1!E8/1000</f>
        <v>33639.607</v>
      </c>
      <c r="F8" s="15">
        <f>Лист1!F8/1000</f>
        <v>16693.026550000002</v>
      </c>
      <c r="G8" s="15">
        <f>Лист1!G8/1000</f>
        <v>0</v>
      </c>
      <c r="H8" s="15">
        <f>Лист1!H8/1000</f>
        <v>16617.329560000006</v>
      </c>
      <c r="I8" s="15">
        <v>75696.99</v>
      </c>
      <c r="J8" s="15">
        <v>5254903.03</v>
      </c>
      <c r="K8" s="15">
        <f t="shared" si="0"/>
        <v>16946.58045</v>
      </c>
      <c r="L8" s="15">
        <f t="shared" si="1"/>
        <v>41606.98545</v>
      </c>
      <c r="M8" s="15">
        <f t="shared" si="2"/>
        <v>49.623131893306606</v>
      </c>
    </row>
    <row r="9" spans="1:13" ht="12.75">
      <c r="A9" s="8" t="s">
        <v>21</v>
      </c>
      <c r="B9" s="9" t="s">
        <v>22</v>
      </c>
      <c r="C9" s="16">
        <f>Лист1!C9/1000</f>
        <v>21533.3</v>
      </c>
      <c r="D9" s="16">
        <f>Лист1!D9/1000</f>
        <v>21521.32</v>
      </c>
      <c r="E9" s="16">
        <f>Лист1!E9/1000</f>
        <v>12019.45</v>
      </c>
      <c r="F9" s="16">
        <f>Лист1!F9/1000</f>
        <v>5305.92746</v>
      </c>
      <c r="G9" s="16">
        <f>Лист1!G9/1000</f>
        <v>0</v>
      </c>
      <c r="H9" s="16">
        <f>Лист1!H9/1000</f>
        <v>5298.94541</v>
      </c>
      <c r="I9" s="17">
        <v>6982.05</v>
      </c>
      <c r="J9" s="17">
        <v>1894665.44</v>
      </c>
      <c r="K9" s="17">
        <f t="shared" si="0"/>
        <v>6713.522540000001</v>
      </c>
      <c r="L9" s="17">
        <f t="shared" si="1"/>
        <v>16215.39254</v>
      </c>
      <c r="M9" s="17">
        <f t="shared" si="2"/>
        <v>44.14451127131441</v>
      </c>
    </row>
    <row r="10" spans="1:13" ht="52.5">
      <c r="A10" s="8" t="s">
        <v>23</v>
      </c>
      <c r="B10" s="9" t="s">
        <v>24</v>
      </c>
      <c r="C10" s="16">
        <f>Лист1!C10/1000</f>
        <v>32003.5</v>
      </c>
      <c r="D10" s="16">
        <f>Лист1!D10/1000</f>
        <v>31947.652</v>
      </c>
      <c r="E10" s="16">
        <f>Лист1!E10/1000</f>
        <v>18891.907</v>
      </c>
      <c r="F10" s="16">
        <f>Лист1!F10/1000</f>
        <v>9876.246939999999</v>
      </c>
      <c r="G10" s="16">
        <f>Лист1!G10/1000</f>
        <v>0</v>
      </c>
      <c r="H10" s="16">
        <f>Лист1!H10/1000</f>
        <v>9828.39524</v>
      </c>
      <c r="I10" s="17">
        <v>47851.7</v>
      </c>
      <c r="J10" s="17">
        <v>2940907.37</v>
      </c>
      <c r="K10" s="17">
        <f t="shared" si="0"/>
        <v>9015.66006</v>
      </c>
      <c r="L10" s="17">
        <f t="shared" si="1"/>
        <v>22071.405059999997</v>
      </c>
      <c r="M10" s="17">
        <f t="shared" si="2"/>
        <v>52.27766016421741</v>
      </c>
    </row>
    <row r="11" spans="1:13" ht="26.25">
      <c r="A11" s="8" t="s">
        <v>25</v>
      </c>
      <c r="B11" s="9" t="s">
        <v>26</v>
      </c>
      <c r="C11" s="16">
        <f>Лист1!C11/1000</f>
        <v>768.6</v>
      </c>
      <c r="D11" s="16">
        <f>Лист1!D11/1000</f>
        <v>768.6</v>
      </c>
      <c r="E11" s="16">
        <f>Лист1!E11/1000</f>
        <v>172.585</v>
      </c>
      <c r="F11" s="16">
        <f>Лист1!F11/1000</f>
        <v>153.78228</v>
      </c>
      <c r="G11" s="16">
        <f>Лист1!G11/1000</f>
        <v>0</v>
      </c>
      <c r="H11" s="16">
        <f>Лист1!H11/1000</f>
        <v>153.78228</v>
      </c>
      <c r="I11" s="17">
        <v>0</v>
      </c>
      <c r="J11" s="17">
        <v>0</v>
      </c>
      <c r="K11" s="17">
        <f t="shared" si="0"/>
        <v>18.802720000000022</v>
      </c>
      <c r="L11" s="17">
        <f t="shared" si="1"/>
        <v>614.81772</v>
      </c>
      <c r="M11" s="17">
        <f t="shared" si="2"/>
        <v>89.10524089579047</v>
      </c>
    </row>
    <row r="12" spans="1:13" ht="26.25">
      <c r="A12" s="8" t="s">
        <v>27</v>
      </c>
      <c r="B12" s="9" t="s">
        <v>28</v>
      </c>
      <c r="C12" s="16">
        <f>Лист1!C12/1000</f>
        <v>2523.1</v>
      </c>
      <c r="D12" s="16">
        <f>Лист1!D12/1000</f>
        <v>2523.1</v>
      </c>
      <c r="E12" s="16">
        <f>Лист1!E12/1000</f>
        <v>1540.235</v>
      </c>
      <c r="F12" s="16">
        <f>Лист1!F12/1000</f>
        <v>834.18141</v>
      </c>
      <c r="G12" s="16">
        <f>Лист1!G12/1000</f>
        <v>0</v>
      </c>
      <c r="H12" s="16">
        <f>Лист1!H12/1000</f>
        <v>834.18141</v>
      </c>
      <c r="I12" s="17">
        <v>0</v>
      </c>
      <c r="J12" s="17">
        <v>240831.2</v>
      </c>
      <c r="K12" s="17">
        <f t="shared" si="0"/>
        <v>706.0535899999999</v>
      </c>
      <c r="L12" s="17">
        <f t="shared" si="1"/>
        <v>1688.9185899999998</v>
      </c>
      <c r="M12" s="17">
        <f t="shared" si="2"/>
        <v>54.159359448395875</v>
      </c>
    </row>
    <row r="13" spans="1:13" ht="26.25">
      <c r="A13" s="8" t="s">
        <v>29</v>
      </c>
      <c r="B13" s="9" t="s">
        <v>30</v>
      </c>
      <c r="C13" s="16">
        <f>Лист1!C13/1000</f>
        <v>499.1</v>
      </c>
      <c r="D13" s="16">
        <f>Лист1!D13/1000</f>
        <v>499.1</v>
      </c>
      <c r="E13" s="16">
        <f>Лист1!E13/1000</f>
        <v>324.805</v>
      </c>
      <c r="F13" s="16">
        <f>Лист1!F13/1000</f>
        <v>171.7268</v>
      </c>
      <c r="G13" s="16">
        <f>Лист1!G13/1000</f>
        <v>0</v>
      </c>
      <c r="H13" s="16">
        <f>Лист1!H13/1000</f>
        <v>156.74473</v>
      </c>
      <c r="I13" s="17">
        <v>14982.07</v>
      </c>
      <c r="J13" s="17">
        <v>59608.04</v>
      </c>
      <c r="K13" s="17">
        <f t="shared" si="0"/>
        <v>153.0782</v>
      </c>
      <c r="L13" s="17">
        <f t="shared" si="1"/>
        <v>327.3732</v>
      </c>
      <c r="M13" s="17">
        <f t="shared" si="2"/>
        <v>52.870737827311764</v>
      </c>
    </row>
    <row r="14" spans="1:13" ht="26.25">
      <c r="A14" s="8" t="s">
        <v>31</v>
      </c>
      <c r="B14" s="9" t="s">
        <v>32</v>
      </c>
      <c r="C14" s="16">
        <f>Лист1!C14/1000</f>
        <v>723.1</v>
      </c>
      <c r="D14" s="16">
        <f>Лист1!D14/1000</f>
        <v>721.34</v>
      </c>
      <c r="E14" s="16">
        <f>Лист1!E14/1000</f>
        <v>476.14</v>
      </c>
      <c r="F14" s="16">
        <f>Лист1!F14/1000</f>
        <v>247.71788</v>
      </c>
      <c r="G14" s="16">
        <f>Лист1!G14/1000</f>
        <v>0</v>
      </c>
      <c r="H14" s="16">
        <f>Лист1!H14/1000</f>
        <v>241.83670999999998</v>
      </c>
      <c r="I14" s="17">
        <v>5881.17</v>
      </c>
      <c r="J14" s="17">
        <v>80331.17</v>
      </c>
      <c r="K14" s="17">
        <f t="shared" si="0"/>
        <v>228.42211999999998</v>
      </c>
      <c r="L14" s="17">
        <f t="shared" si="1"/>
        <v>473.62212</v>
      </c>
      <c r="M14" s="17">
        <f t="shared" si="2"/>
        <v>52.02626958457597</v>
      </c>
    </row>
    <row r="15" spans="1:13" ht="26.25">
      <c r="A15" s="8" t="s">
        <v>33</v>
      </c>
      <c r="B15" s="9" t="s">
        <v>34</v>
      </c>
      <c r="C15" s="16">
        <f>Лист1!C15/1000</f>
        <v>150.7</v>
      </c>
      <c r="D15" s="16">
        <f>Лист1!D15/1000</f>
        <v>150.7</v>
      </c>
      <c r="E15" s="16">
        <f>Лист1!E15/1000</f>
        <v>109.035</v>
      </c>
      <c r="F15" s="16">
        <f>Лист1!F15/1000</f>
        <v>55.297830000000005</v>
      </c>
      <c r="G15" s="16">
        <f>Лист1!G15/1000</f>
        <v>0</v>
      </c>
      <c r="H15" s="16">
        <f>Лист1!H15/1000</f>
        <v>55.297830000000005</v>
      </c>
      <c r="I15" s="17">
        <v>0</v>
      </c>
      <c r="J15" s="17">
        <v>26091.7</v>
      </c>
      <c r="K15" s="17">
        <f t="shared" si="0"/>
        <v>53.73716999999999</v>
      </c>
      <c r="L15" s="17">
        <f t="shared" si="1"/>
        <v>95.40216999999998</v>
      </c>
      <c r="M15" s="17">
        <f t="shared" si="2"/>
        <v>50.71566928050627</v>
      </c>
    </row>
    <row r="16" spans="1:13" ht="12.75">
      <c r="A16" s="8" t="s">
        <v>35</v>
      </c>
      <c r="B16" s="9" t="s">
        <v>36</v>
      </c>
      <c r="C16" s="16">
        <f>Лист1!C16/1000</f>
        <v>137.4</v>
      </c>
      <c r="D16" s="16">
        <f>Лист1!D16/1000</f>
        <v>137.4</v>
      </c>
      <c r="E16" s="16">
        <f>Лист1!E16/1000</f>
        <v>81.89</v>
      </c>
      <c r="F16" s="16">
        <f>Лист1!F16/1000</f>
        <v>48.14595</v>
      </c>
      <c r="G16" s="16">
        <f>Лист1!G16/1000</f>
        <v>0</v>
      </c>
      <c r="H16" s="16">
        <f>Лист1!H16/1000</f>
        <v>48.14595</v>
      </c>
      <c r="I16" s="17">
        <v>0</v>
      </c>
      <c r="J16" s="17">
        <v>12468.11</v>
      </c>
      <c r="K16" s="17">
        <f t="shared" si="0"/>
        <v>33.74405</v>
      </c>
      <c r="L16" s="17">
        <f t="shared" si="1"/>
        <v>89.25405</v>
      </c>
      <c r="M16" s="17">
        <f t="shared" si="2"/>
        <v>58.79344242276224</v>
      </c>
    </row>
    <row r="17" spans="1:13" ht="39">
      <c r="A17" s="8" t="s">
        <v>37</v>
      </c>
      <c r="B17" s="9" t="s">
        <v>38</v>
      </c>
      <c r="C17" s="16">
        <f>Лист1!C17/1000</f>
        <v>30.8</v>
      </c>
      <c r="D17" s="16">
        <f>Лист1!D17/1000</f>
        <v>30.8</v>
      </c>
      <c r="E17" s="16">
        <f>Лист1!E17/1000</f>
        <v>23.56</v>
      </c>
      <c r="F17" s="16">
        <f>Лист1!F17/1000</f>
        <v>0</v>
      </c>
      <c r="G17" s="16">
        <f>Лист1!G17/1000</f>
        <v>0</v>
      </c>
      <c r="H17" s="16">
        <f>Лист1!H17/1000</f>
        <v>0</v>
      </c>
      <c r="I17" s="17">
        <v>0</v>
      </c>
      <c r="J17" s="17">
        <v>0</v>
      </c>
      <c r="K17" s="17">
        <f t="shared" si="0"/>
        <v>23.56</v>
      </c>
      <c r="L17" s="17">
        <f t="shared" si="1"/>
        <v>30.8</v>
      </c>
      <c r="M17" s="17">
        <f t="shared" si="2"/>
        <v>0</v>
      </c>
    </row>
    <row r="18" spans="1:13" ht="12.75">
      <c r="A18" s="5" t="s">
        <v>39</v>
      </c>
      <c r="B18" s="6" t="s">
        <v>40</v>
      </c>
      <c r="C18" s="15">
        <f>Лист1!C18/1000</f>
        <v>34179</v>
      </c>
      <c r="D18" s="15">
        <f>Лист1!D18/1000</f>
        <v>34281.09</v>
      </c>
      <c r="E18" s="15">
        <f>Лист1!E18/1000</f>
        <v>15424.33</v>
      </c>
      <c r="F18" s="15">
        <f>Лист1!F18/1000</f>
        <v>9677.971299999997</v>
      </c>
      <c r="G18" s="15">
        <f>Лист1!G18/1000</f>
        <v>0</v>
      </c>
      <c r="H18" s="15">
        <f>Лист1!H18/1000</f>
        <v>9628.265009999997</v>
      </c>
      <c r="I18" s="15">
        <v>49706.29</v>
      </c>
      <c r="J18" s="15">
        <v>2800578.48</v>
      </c>
      <c r="K18" s="15">
        <f t="shared" si="0"/>
        <v>5746.3587000000025</v>
      </c>
      <c r="L18" s="15">
        <f t="shared" si="1"/>
        <v>24603.1187</v>
      </c>
      <c r="M18" s="15">
        <f t="shared" si="2"/>
        <v>62.744840780766474</v>
      </c>
    </row>
    <row r="19" spans="1:13" ht="12.75">
      <c r="A19" s="8" t="s">
        <v>41</v>
      </c>
      <c r="B19" s="9" t="s">
        <v>42</v>
      </c>
      <c r="C19" s="16">
        <f>Лист1!C19/1000</f>
        <v>31079.69</v>
      </c>
      <c r="D19" s="16">
        <f>Лист1!D19/1000</f>
        <v>28667</v>
      </c>
      <c r="E19" s="16">
        <f>Лист1!E19/1000</f>
        <v>13518.24</v>
      </c>
      <c r="F19" s="16">
        <f>Лист1!F19/1000</f>
        <v>8391.02158</v>
      </c>
      <c r="G19" s="16">
        <f>Лист1!G19/1000</f>
        <v>0</v>
      </c>
      <c r="H19" s="16">
        <f>Лист1!H19/1000</f>
        <v>8341.512480000001</v>
      </c>
      <c r="I19" s="17">
        <v>49509.1</v>
      </c>
      <c r="J19" s="17">
        <v>2487136.78</v>
      </c>
      <c r="K19" s="17">
        <f t="shared" si="0"/>
        <v>5127.218419999999</v>
      </c>
      <c r="L19" s="17">
        <f t="shared" si="1"/>
        <v>20275.97842</v>
      </c>
      <c r="M19" s="17">
        <f t="shared" si="2"/>
        <v>62.0718494419392</v>
      </c>
    </row>
    <row r="20" spans="1:13" ht="26.25">
      <c r="A20" s="8" t="s">
        <v>43</v>
      </c>
      <c r="B20" s="9" t="s">
        <v>44</v>
      </c>
      <c r="C20" s="16">
        <f>Лист1!C20/1000</f>
        <v>1242.38</v>
      </c>
      <c r="D20" s="16">
        <f>Лист1!D20/1000</f>
        <v>1242.38</v>
      </c>
      <c r="E20" s="16">
        <f>Лист1!E20/1000</f>
        <v>534.93</v>
      </c>
      <c r="F20" s="16">
        <f>Лист1!F20/1000</f>
        <v>393.85726</v>
      </c>
      <c r="G20" s="16">
        <f>Лист1!G20/1000</f>
        <v>0</v>
      </c>
      <c r="H20" s="16">
        <f>Лист1!H20/1000</f>
        <v>393.66007</v>
      </c>
      <c r="I20" s="17">
        <v>197.19</v>
      </c>
      <c r="J20" s="17">
        <v>100965.94</v>
      </c>
      <c r="K20" s="17">
        <f t="shared" si="0"/>
        <v>141.07273999999995</v>
      </c>
      <c r="L20" s="17">
        <f t="shared" si="1"/>
        <v>848.5227400000001</v>
      </c>
      <c r="M20" s="17">
        <f t="shared" si="2"/>
        <v>73.62781298487653</v>
      </c>
    </row>
    <row r="21" spans="1:13" ht="26.25">
      <c r="A21" s="8" t="s">
        <v>45</v>
      </c>
      <c r="B21" s="9" t="s">
        <v>46</v>
      </c>
      <c r="C21" s="16">
        <f>Лист1!C21/1000</f>
        <v>0</v>
      </c>
      <c r="D21" s="16">
        <f>Лист1!D21/1000</f>
        <v>2514.78</v>
      </c>
      <c r="E21" s="16">
        <f>Лист1!E21/1000</f>
        <v>790.36</v>
      </c>
      <c r="F21" s="16">
        <f>Лист1!F21/1000</f>
        <v>435.58932</v>
      </c>
      <c r="G21" s="16">
        <f>Лист1!G21/1000</f>
        <v>0</v>
      </c>
      <c r="H21" s="16">
        <f>Лист1!H21/1000</f>
        <v>435.58932</v>
      </c>
      <c r="I21" s="17">
        <v>0</v>
      </c>
      <c r="J21" s="17">
        <v>199254.31</v>
      </c>
      <c r="K21" s="17">
        <f t="shared" si="0"/>
        <v>354.77068</v>
      </c>
      <c r="L21" s="17">
        <f t="shared" si="1"/>
        <v>2079.19068</v>
      </c>
      <c r="M21" s="17">
        <f t="shared" si="2"/>
        <v>55.11277392580596</v>
      </c>
    </row>
    <row r="22" spans="1:13" ht="12.75">
      <c r="A22" s="8" t="s">
        <v>47</v>
      </c>
      <c r="B22" s="9" t="s">
        <v>48</v>
      </c>
      <c r="C22" s="16">
        <f>Лист1!C22/1000</f>
        <v>60</v>
      </c>
      <c r="D22" s="16">
        <f>Лист1!D22/1000</f>
        <v>60</v>
      </c>
      <c r="E22" s="16">
        <f>Лист1!E22/1000</f>
        <v>16</v>
      </c>
      <c r="F22" s="16">
        <f>Лист1!F22/1000</f>
        <v>6</v>
      </c>
      <c r="G22" s="16">
        <f>Лист1!G22/1000</f>
        <v>0</v>
      </c>
      <c r="H22" s="16">
        <f>Лист1!H22/1000</f>
        <v>6</v>
      </c>
      <c r="I22" s="17">
        <v>0</v>
      </c>
      <c r="J22" s="17">
        <v>0</v>
      </c>
      <c r="K22" s="17">
        <f t="shared" si="0"/>
        <v>10</v>
      </c>
      <c r="L22" s="17">
        <f t="shared" si="1"/>
        <v>54</v>
      </c>
      <c r="M22" s="17">
        <f t="shared" si="2"/>
        <v>37.5</v>
      </c>
    </row>
    <row r="23" spans="1:13" ht="66">
      <c r="A23" s="8" t="s">
        <v>49</v>
      </c>
      <c r="B23" s="9" t="s">
        <v>50</v>
      </c>
      <c r="C23" s="16">
        <f>Лист1!C23/1000</f>
        <v>513.63</v>
      </c>
      <c r="D23" s="16">
        <f>Лист1!D23/1000</f>
        <v>513.63</v>
      </c>
      <c r="E23" s="16">
        <f>Лист1!E23/1000</f>
        <v>244.1</v>
      </c>
      <c r="F23" s="16">
        <f>Лист1!F23/1000</f>
        <v>176.40314</v>
      </c>
      <c r="G23" s="16">
        <f>Лист1!G23/1000</f>
        <v>0</v>
      </c>
      <c r="H23" s="16">
        <f>Лист1!H23/1000</f>
        <v>176.40314</v>
      </c>
      <c r="I23" s="17">
        <v>0</v>
      </c>
      <c r="J23" s="17">
        <v>13221.45</v>
      </c>
      <c r="K23" s="17">
        <f t="shared" si="0"/>
        <v>67.69685999999999</v>
      </c>
      <c r="L23" s="17">
        <f t="shared" si="1"/>
        <v>337.22686</v>
      </c>
      <c r="M23" s="17">
        <f t="shared" si="2"/>
        <v>72.26675133142155</v>
      </c>
    </row>
    <row r="24" spans="1:13" ht="39">
      <c r="A24" s="8" t="s">
        <v>51</v>
      </c>
      <c r="B24" s="9" t="s">
        <v>52</v>
      </c>
      <c r="C24" s="16">
        <f>Лист1!C24/1000</f>
        <v>1283.3</v>
      </c>
      <c r="D24" s="16">
        <f>Лист1!D24/1000</f>
        <v>1283.3</v>
      </c>
      <c r="E24" s="16">
        <f>Лист1!E24/1000</f>
        <v>320.7</v>
      </c>
      <c r="F24" s="16">
        <f>Лист1!F24/1000</f>
        <v>275.1</v>
      </c>
      <c r="G24" s="16">
        <f>Лист1!G24/1000</f>
        <v>0</v>
      </c>
      <c r="H24" s="16">
        <f>Лист1!H24/1000</f>
        <v>275.1</v>
      </c>
      <c r="I24" s="17">
        <v>0</v>
      </c>
      <c r="J24" s="17">
        <v>0</v>
      </c>
      <c r="K24" s="17">
        <f t="shared" si="0"/>
        <v>45.599999999999966</v>
      </c>
      <c r="L24" s="17">
        <f t="shared" si="1"/>
        <v>1008.1999999999999</v>
      </c>
      <c r="M24" s="17">
        <f t="shared" si="2"/>
        <v>85.78110383536016</v>
      </c>
    </row>
    <row r="25" spans="1:13" ht="26.25">
      <c r="A25" s="5" t="s">
        <v>53</v>
      </c>
      <c r="B25" s="6" t="s">
        <v>54</v>
      </c>
      <c r="C25" s="15">
        <f>Лист1!C25/1000</f>
        <v>58753.1</v>
      </c>
      <c r="D25" s="15">
        <f>Лист1!D25/1000</f>
        <v>59419.7</v>
      </c>
      <c r="E25" s="15">
        <f>Лист1!E25/1000</f>
        <v>18937.280420000003</v>
      </c>
      <c r="F25" s="15">
        <f>Лист1!F25/1000</f>
        <v>16565.49421</v>
      </c>
      <c r="G25" s="15">
        <f>Лист1!G25/1000</f>
        <v>0</v>
      </c>
      <c r="H25" s="15">
        <f>Лист1!H25/1000</f>
        <v>16556.52444</v>
      </c>
      <c r="I25" s="15">
        <v>8969.77</v>
      </c>
      <c r="J25" s="15">
        <v>2194666.09</v>
      </c>
      <c r="K25" s="15">
        <f t="shared" si="0"/>
        <v>2371.786210000002</v>
      </c>
      <c r="L25" s="15">
        <f t="shared" si="1"/>
        <v>42854.20578999999</v>
      </c>
      <c r="M25" s="15">
        <f t="shared" si="2"/>
        <v>87.47557116229258</v>
      </c>
    </row>
    <row r="26" spans="1:13" ht="92.25">
      <c r="A26" s="8" t="s">
        <v>55</v>
      </c>
      <c r="B26" s="9" t="s">
        <v>200</v>
      </c>
      <c r="C26" s="16">
        <f>Лист1!C26/1000</f>
        <v>6936.5</v>
      </c>
      <c r="D26" s="16">
        <f>Лист1!D26/1000</f>
        <v>6936.5</v>
      </c>
      <c r="E26" s="16">
        <f>Лист1!E26/1000</f>
        <v>2972.41032</v>
      </c>
      <c r="F26" s="16">
        <f>Лист1!F26/1000</f>
        <v>2597.1227799999997</v>
      </c>
      <c r="G26" s="16">
        <f>Лист1!G26/1000</f>
        <v>0</v>
      </c>
      <c r="H26" s="16">
        <f>Лист1!H26/1000</f>
        <v>2597.1227799999997</v>
      </c>
      <c r="I26" s="17">
        <v>0</v>
      </c>
      <c r="J26" s="17">
        <v>795468.87</v>
      </c>
      <c r="K26" s="17">
        <f t="shared" si="0"/>
        <v>375.28754000000026</v>
      </c>
      <c r="L26" s="17">
        <f t="shared" si="1"/>
        <v>4339.37722</v>
      </c>
      <c r="M26" s="17">
        <f t="shared" si="2"/>
        <v>87.37430234732867</v>
      </c>
    </row>
    <row r="27" spans="1:13" ht="92.25">
      <c r="A27" s="8" t="s">
        <v>57</v>
      </c>
      <c r="B27" s="9" t="s">
        <v>56</v>
      </c>
      <c r="C27" s="16">
        <f>Лист1!C27/1000</f>
        <v>32.955</v>
      </c>
      <c r="D27" s="16">
        <f>Лист1!D27/1000</f>
        <v>32.955</v>
      </c>
      <c r="E27" s="16">
        <f>Лист1!E27/1000</f>
        <v>6.67692</v>
      </c>
      <c r="F27" s="16">
        <f>Лист1!F27/1000</f>
        <v>6.67692</v>
      </c>
      <c r="G27" s="16">
        <f>Лист1!G27/1000</f>
        <v>0</v>
      </c>
      <c r="H27" s="16">
        <f>Лист1!H27/1000</f>
        <v>6.67692</v>
      </c>
      <c r="I27" s="17">
        <v>0</v>
      </c>
      <c r="J27" s="17">
        <v>4331.28</v>
      </c>
      <c r="K27" s="17">
        <f t="shared" si="0"/>
        <v>0</v>
      </c>
      <c r="L27" s="17">
        <f t="shared" si="1"/>
        <v>26.27808</v>
      </c>
      <c r="M27" s="17">
        <f t="shared" si="2"/>
        <v>100</v>
      </c>
    </row>
    <row r="28" spans="1:13" ht="92.25">
      <c r="A28" s="8" t="s">
        <v>58</v>
      </c>
      <c r="B28" s="9" t="s">
        <v>59</v>
      </c>
      <c r="C28" s="16">
        <f>Лист1!C28/1000</f>
        <v>4</v>
      </c>
      <c r="D28" s="16">
        <f>Лист1!D28/1000</f>
        <v>4</v>
      </c>
      <c r="E28" s="16">
        <f>Лист1!E28/1000</f>
        <v>0.32</v>
      </c>
      <c r="F28" s="16">
        <f>Лист1!F28/1000</f>
        <v>0.32</v>
      </c>
      <c r="G28" s="16">
        <f>Лист1!G28/1000</f>
        <v>0</v>
      </c>
      <c r="H28" s="16">
        <f>Лист1!H28/1000</f>
        <v>0.32</v>
      </c>
      <c r="I28" s="17">
        <v>0</v>
      </c>
      <c r="J28" s="17">
        <v>640</v>
      </c>
      <c r="K28" s="17">
        <f t="shared" si="0"/>
        <v>0</v>
      </c>
      <c r="L28" s="17">
        <f t="shared" si="1"/>
        <v>3.68</v>
      </c>
      <c r="M28" s="17">
        <f t="shared" si="2"/>
        <v>100</v>
      </c>
    </row>
    <row r="29" spans="1:13" ht="92.25">
      <c r="A29" s="8" t="s">
        <v>60</v>
      </c>
      <c r="B29" s="9" t="s">
        <v>61</v>
      </c>
      <c r="C29" s="16">
        <f>Лист1!C29/1000</f>
        <v>1500</v>
      </c>
      <c r="D29" s="16">
        <f>Лист1!D29/1000</f>
        <v>1500</v>
      </c>
      <c r="E29" s="16">
        <f>Лист1!E29/1000</f>
        <v>550.0669300000001</v>
      </c>
      <c r="F29" s="16">
        <f>Лист1!F29/1000</f>
        <v>505.98428</v>
      </c>
      <c r="G29" s="16">
        <f>Лист1!G29/1000</f>
        <v>0</v>
      </c>
      <c r="H29" s="16">
        <f>Лист1!H29/1000</f>
        <v>505.98428</v>
      </c>
      <c r="I29" s="17">
        <v>0</v>
      </c>
      <c r="J29" s="17">
        <v>150078.79</v>
      </c>
      <c r="K29" s="17">
        <f t="shared" si="0"/>
        <v>44.08265000000006</v>
      </c>
      <c r="L29" s="17">
        <f t="shared" si="1"/>
        <v>994.01572</v>
      </c>
      <c r="M29" s="17">
        <f t="shared" si="2"/>
        <v>91.98594796455042</v>
      </c>
    </row>
    <row r="30" spans="1:13" ht="92.25">
      <c r="A30" s="8" t="s">
        <v>62</v>
      </c>
      <c r="B30" s="9" t="s">
        <v>61</v>
      </c>
      <c r="C30" s="16">
        <f>Лист1!C30/1000</f>
        <v>1.28</v>
      </c>
      <c r="D30" s="16">
        <f>Лист1!D30/1000</f>
        <v>1.28</v>
      </c>
      <c r="E30" s="16">
        <f>Лист1!E30/1000</f>
        <v>0</v>
      </c>
      <c r="F30" s="16">
        <f>Лист1!F30/1000</f>
        <v>0</v>
      </c>
      <c r="G30" s="16">
        <f>Лист1!G30/1000</f>
        <v>0</v>
      </c>
      <c r="H30" s="16">
        <f>Лист1!H30/1000</f>
        <v>0</v>
      </c>
      <c r="I30" s="17">
        <v>0</v>
      </c>
      <c r="J30" s="17">
        <v>995.6</v>
      </c>
      <c r="K30" s="17">
        <f t="shared" si="0"/>
        <v>0</v>
      </c>
      <c r="L30" s="17">
        <f t="shared" si="1"/>
        <v>1.28</v>
      </c>
      <c r="M30" s="17">
        <f t="shared" si="2"/>
        <v>0</v>
      </c>
    </row>
    <row r="31" spans="1:13" ht="92.25">
      <c r="A31" s="8" t="s">
        <v>63</v>
      </c>
      <c r="B31" s="9" t="s">
        <v>64</v>
      </c>
      <c r="C31" s="16">
        <f>Лист1!C31/1000</f>
        <v>800</v>
      </c>
      <c r="D31" s="16">
        <f>Лист1!D31/1000</f>
        <v>800</v>
      </c>
      <c r="E31" s="16">
        <f>Лист1!E31/1000</f>
        <v>237.80512</v>
      </c>
      <c r="F31" s="16">
        <f>Лист1!F31/1000</f>
        <v>205.66226999999998</v>
      </c>
      <c r="G31" s="16">
        <f>Лист1!G31/1000</f>
        <v>0</v>
      </c>
      <c r="H31" s="16">
        <f>Лист1!H31/1000</f>
        <v>205.66226999999998</v>
      </c>
      <c r="I31" s="17">
        <v>0</v>
      </c>
      <c r="J31" s="17">
        <v>66673</v>
      </c>
      <c r="K31" s="17">
        <f t="shared" si="0"/>
        <v>32.14285000000001</v>
      </c>
      <c r="L31" s="17">
        <f t="shared" si="1"/>
        <v>594.33773</v>
      </c>
      <c r="M31" s="17">
        <f t="shared" si="2"/>
        <v>86.48353323931796</v>
      </c>
    </row>
    <row r="32" spans="1:13" ht="92.25">
      <c r="A32" s="8" t="s">
        <v>65</v>
      </c>
      <c r="B32" s="9" t="s">
        <v>66</v>
      </c>
      <c r="C32" s="16">
        <f>Лист1!C32/1000</f>
        <v>1.9</v>
      </c>
      <c r="D32" s="16">
        <f>Лист1!D32/1000</f>
        <v>1.9</v>
      </c>
      <c r="E32" s="16">
        <f>Лист1!E32/1000</f>
        <v>0</v>
      </c>
      <c r="F32" s="16">
        <f>Лист1!F32/1000</f>
        <v>0</v>
      </c>
      <c r="G32" s="16">
        <f>Лист1!G32/1000</f>
        <v>0</v>
      </c>
      <c r="H32" s="16">
        <f>Лист1!H32/1000</f>
        <v>0</v>
      </c>
      <c r="I32" s="17">
        <v>0</v>
      </c>
      <c r="J32" s="17">
        <v>0</v>
      </c>
      <c r="K32" s="17">
        <f t="shared" si="0"/>
        <v>0</v>
      </c>
      <c r="L32" s="17">
        <f t="shared" si="1"/>
        <v>1.9</v>
      </c>
      <c r="M32" s="17">
        <f t="shared" si="2"/>
        <v>0</v>
      </c>
    </row>
    <row r="33" spans="1:13" ht="92.25">
      <c r="A33" s="8" t="s">
        <v>67</v>
      </c>
      <c r="B33" s="9" t="s">
        <v>68</v>
      </c>
      <c r="C33" s="16">
        <f>Лист1!C33/1000</f>
        <v>16</v>
      </c>
      <c r="D33" s="16">
        <f>Лист1!D33/1000</f>
        <v>16</v>
      </c>
      <c r="E33" s="16">
        <f>Лист1!E33/1000</f>
        <v>3.3672600000000004</v>
      </c>
      <c r="F33" s="16">
        <f>Лист1!F33/1000</f>
        <v>2.3672600000000004</v>
      </c>
      <c r="G33" s="16">
        <f>Лист1!G33/1000</f>
        <v>0</v>
      </c>
      <c r="H33" s="16">
        <f>Лист1!H33/1000</f>
        <v>2.3672600000000004</v>
      </c>
      <c r="I33" s="17">
        <v>0</v>
      </c>
      <c r="J33" s="17">
        <v>1162.19</v>
      </c>
      <c r="K33" s="17">
        <f t="shared" si="0"/>
        <v>1</v>
      </c>
      <c r="L33" s="17">
        <f t="shared" si="1"/>
        <v>13.63274</v>
      </c>
      <c r="M33" s="17">
        <f t="shared" si="2"/>
        <v>70.30226356147135</v>
      </c>
    </row>
    <row r="34" spans="1:13" ht="92.25">
      <c r="A34" s="8" t="s">
        <v>69</v>
      </c>
      <c r="B34" s="9" t="s">
        <v>70</v>
      </c>
      <c r="C34" s="16">
        <f>Лист1!C34/1000</f>
        <v>10</v>
      </c>
      <c r="D34" s="16">
        <f>Лист1!D34/1000</f>
        <v>10</v>
      </c>
      <c r="E34" s="16">
        <f>Лист1!E34/1000</f>
        <v>0.42244</v>
      </c>
      <c r="F34" s="16">
        <f>Лист1!F34/1000</f>
        <v>0.16133</v>
      </c>
      <c r="G34" s="16">
        <f>Лист1!G34/1000</f>
        <v>0</v>
      </c>
      <c r="H34" s="16">
        <f>Лист1!H34/1000</f>
        <v>0.16133</v>
      </c>
      <c r="I34" s="17">
        <v>0</v>
      </c>
      <c r="J34" s="17">
        <v>0.36</v>
      </c>
      <c r="K34" s="17">
        <f t="shared" si="0"/>
        <v>0.26110999999999995</v>
      </c>
      <c r="L34" s="17">
        <f t="shared" si="1"/>
        <v>9.83867</v>
      </c>
      <c r="M34" s="17">
        <f t="shared" si="2"/>
        <v>38.19003882208125</v>
      </c>
    </row>
    <row r="35" spans="1:13" ht="39">
      <c r="A35" s="8" t="s">
        <v>71</v>
      </c>
      <c r="B35" s="9" t="s">
        <v>72</v>
      </c>
      <c r="C35" s="16">
        <f>Лист1!C35/1000</f>
        <v>40.9</v>
      </c>
      <c r="D35" s="16">
        <f>Лист1!D35/1000</f>
        <v>40.9</v>
      </c>
      <c r="E35" s="16">
        <f>Лист1!E35/1000</f>
        <v>10.224</v>
      </c>
      <c r="F35" s="16">
        <f>Лист1!F35/1000</f>
        <v>10.224</v>
      </c>
      <c r="G35" s="16">
        <f>Лист1!G35/1000</f>
        <v>0</v>
      </c>
      <c r="H35" s="16">
        <f>Лист1!H35/1000</f>
        <v>10.224</v>
      </c>
      <c r="I35" s="17">
        <v>0</v>
      </c>
      <c r="J35" s="17">
        <v>0</v>
      </c>
      <c r="K35" s="17">
        <f t="shared" si="0"/>
        <v>0</v>
      </c>
      <c r="L35" s="17">
        <f t="shared" si="1"/>
        <v>30.676</v>
      </c>
      <c r="M35" s="17">
        <f t="shared" si="2"/>
        <v>100</v>
      </c>
    </row>
    <row r="36" spans="1:13" ht="26.25">
      <c r="A36" s="8" t="s">
        <v>73</v>
      </c>
      <c r="B36" s="9" t="s">
        <v>74</v>
      </c>
      <c r="C36" s="16">
        <f>Лист1!C36/1000</f>
        <v>430</v>
      </c>
      <c r="D36" s="16">
        <f>Лист1!D36/1000</f>
        <v>430</v>
      </c>
      <c r="E36" s="16">
        <f>Лист1!E36/1000</f>
        <v>286.10515999999996</v>
      </c>
      <c r="F36" s="16">
        <f>Лист1!F36/1000</f>
        <v>286.10515999999996</v>
      </c>
      <c r="G36" s="16">
        <f>Лист1!G36/1000</f>
        <v>0</v>
      </c>
      <c r="H36" s="16">
        <f>Лист1!H36/1000</f>
        <v>286.10515999999996</v>
      </c>
      <c r="I36" s="17">
        <v>0</v>
      </c>
      <c r="J36" s="17">
        <v>321747.76</v>
      </c>
      <c r="K36" s="17">
        <f t="shared" si="0"/>
        <v>0</v>
      </c>
      <c r="L36" s="17">
        <f t="shared" si="1"/>
        <v>143.89484000000004</v>
      </c>
      <c r="M36" s="17">
        <f t="shared" si="2"/>
        <v>100</v>
      </c>
    </row>
    <row r="37" spans="1:13" ht="105">
      <c r="A37" s="8" t="s">
        <v>75</v>
      </c>
      <c r="B37" s="9" t="s">
        <v>76</v>
      </c>
      <c r="C37" s="16">
        <f>Лист1!C37/1000</f>
        <v>150</v>
      </c>
      <c r="D37" s="16">
        <f>Лист1!D37/1000</f>
        <v>150</v>
      </c>
      <c r="E37" s="16">
        <f>Лист1!E37/1000</f>
        <v>68.02467999999999</v>
      </c>
      <c r="F37" s="16">
        <f>Лист1!F37/1000</f>
        <v>63.45384</v>
      </c>
      <c r="G37" s="16">
        <f>Лист1!G37/1000</f>
        <v>0</v>
      </c>
      <c r="H37" s="16">
        <f>Лист1!H37/1000</f>
        <v>63.45384</v>
      </c>
      <c r="I37" s="17">
        <v>0</v>
      </c>
      <c r="J37" s="17">
        <v>22441.59</v>
      </c>
      <c r="K37" s="17">
        <f t="shared" si="0"/>
        <v>4.57083999999999</v>
      </c>
      <c r="L37" s="17">
        <f t="shared" si="1"/>
        <v>86.54616</v>
      </c>
      <c r="M37" s="17">
        <f t="shared" si="2"/>
        <v>93.28061521200837</v>
      </c>
    </row>
    <row r="38" spans="1:13" ht="105">
      <c r="A38" s="8" t="s">
        <v>77</v>
      </c>
      <c r="B38" s="9" t="s">
        <v>76</v>
      </c>
      <c r="C38" s="16">
        <f>Лист1!C38/1000</f>
        <v>2.56</v>
      </c>
      <c r="D38" s="16">
        <f>Лист1!D38/1000</f>
        <v>2.56</v>
      </c>
      <c r="E38" s="16">
        <f>Лист1!E38/1000</f>
        <v>0.9728</v>
      </c>
      <c r="F38" s="16">
        <f>Лист1!F38/1000</f>
        <v>0.9728</v>
      </c>
      <c r="G38" s="16">
        <f>Лист1!G38/1000</f>
        <v>0</v>
      </c>
      <c r="H38" s="16">
        <f>Лист1!H38/1000</f>
        <v>0.9728</v>
      </c>
      <c r="I38" s="17">
        <v>0</v>
      </c>
      <c r="J38" s="17">
        <v>0</v>
      </c>
      <c r="K38" s="17">
        <f t="shared" si="0"/>
        <v>0</v>
      </c>
      <c r="L38" s="17">
        <f t="shared" si="1"/>
        <v>1.5872000000000002</v>
      </c>
      <c r="M38" s="17">
        <f t="shared" si="2"/>
        <v>100</v>
      </c>
    </row>
    <row r="39" spans="1:13" ht="26.25">
      <c r="A39" s="8" t="s">
        <v>78</v>
      </c>
      <c r="B39" s="9" t="s">
        <v>79</v>
      </c>
      <c r="C39" s="16">
        <f>Лист1!C39/1000</f>
        <v>400</v>
      </c>
      <c r="D39" s="16">
        <f>Лист1!D39/1000</f>
        <v>400</v>
      </c>
      <c r="E39" s="16">
        <f>Лист1!E39/1000</f>
        <v>108.34103</v>
      </c>
      <c r="F39" s="16">
        <f>Лист1!F39/1000</f>
        <v>96.5269</v>
      </c>
      <c r="G39" s="16">
        <f>Лист1!G39/1000</f>
        <v>0</v>
      </c>
      <c r="H39" s="16">
        <f>Лист1!H39/1000</f>
        <v>96.5269</v>
      </c>
      <c r="I39" s="17">
        <v>0</v>
      </c>
      <c r="J39" s="17">
        <v>0</v>
      </c>
      <c r="K39" s="17">
        <f t="shared" si="0"/>
        <v>11.814130000000006</v>
      </c>
      <c r="L39" s="17">
        <f t="shared" si="1"/>
        <v>303.4731</v>
      </c>
      <c r="M39" s="17">
        <f t="shared" si="2"/>
        <v>89.09542395895626</v>
      </c>
    </row>
    <row r="40" spans="1:13" ht="26.25">
      <c r="A40" s="8" t="s">
        <v>80</v>
      </c>
      <c r="B40" s="9" t="s">
        <v>81</v>
      </c>
      <c r="C40" s="16">
        <f>Лист1!C40/1000</f>
        <v>8500</v>
      </c>
      <c r="D40" s="16">
        <f>Лист1!D40/1000</f>
        <v>8500</v>
      </c>
      <c r="E40" s="16">
        <f>Лист1!E40/1000</f>
        <v>2120</v>
      </c>
      <c r="F40" s="16">
        <f>Лист1!F40/1000</f>
        <v>1844.9033</v>
      </c>
      <c r="G40" s="16">
        <f>Лист1!G40/1000</f>
        <v>0</v>
      </c>
      <c r="H40" s="16">
        <f>Лист1!H40/1000</f>
        <v>1844.52588</v>
      </c>
      <c r="I40" s="17">
        <v>377.42</v>
      </c>
      <c r="J40" s="17">
        <v>0</v>
      </c>
      <c r="K40" s="17">
        <f t="shared" si="0"/>
        <v>275.09670000000006</v>
      </c>
      <c r="L40" s="17">
        <f t="shared" si="1"/>
        <v>6655.0967</v>
      </c>
      <c r="M40" s="17">
        <f t="shared" si="2"/>
        <v>87.02374056603773</v>
      </c>
    </row>
    <row r="41" spans="1:13" ht="12.75">
      <c r="A41" s="8" t="s">
        <v>82</v>
      </c>
      <c r="B41" s="9" t="s">
        <v>83</v>
      </c>
      <c r="C41" s="16">
        <f>Лист1!C41/1000</f>
        <v>18391.5</v>
      </c>
      <c r="D41" s="16">
        <f>Лист1!D41/1000</f>
        <v>18391.5</v>
      </c>
      <c r="E41" s="16">
        <f>Лист1!E41/1000</f>
        <v>4389.89641</v>
      </c>
      <c r="F41" s="16">
        <f>Лист1!F41/1000</f>
        <v>4279.11835</v>
      </c>
      <c r="G41" s="16">
        <f>Лист1!G41/1000</f>
        <v>0</v>
      </c>
      <c r="H41" s="16">
        <f>Лист1!H41/1000</f>
        <v>4279.11835</v>
      </c>
      <c r="I41" s="17">
        <v>0</v>
      </c>
      <c r="J41" s="17">
        <v>0</v>
      </c>
      <c r="K41" s="17">
        <f t="shared" si="0"/>
        <v>110.77806000000055</v>
      </c>
      <c r="L41" s="17">
        <f t="shared" si="1"/>
        <v>14112.38165</v>
      </c>
      <c r="M41" s="17">
        <f t="shared" si="2"/>
        <v>97.47652223073754</v>
      </c>
    </row>
    <row r="42" spans="1:13" ht="26.25">
      <c r="A42" s="8" t="s">
        <v>84</v>
      </c>
      <c r="B42" s="9" t="s">
        <v>85</v>
      </c>
      <c r="C42" s="16">
        <f>Лист1!C42/1000</f>
        <v>2100</v>
      </c>
      <c r="D42" s="16">
        <f>Лист1!D42/1000</f>
        <v>2100</v>
      </c>
      <c r="E42" s="16">
        <f>Лист1!E42/1000</f>
        <v>525</v>
      </c>
      <c r="F42" s="16">
        <f>Лист1!F42/1000</f>
        <v>412.43511</v>
      </c>
      <c r="G42" s="16">
        <f>Лист1!G42/1000</f>
        <v>0</v>
      </c>
      <c r="H42" s="16">
        <f>Лист1!H42/1000</f>
        <v>412.43511</v>
      </c>
      <c r="I42" s="17">
        <v>0</v>
      </c>
      <c r="J42" s="17">
        <v>0</v>
      </c>
      <c r="K42" s="17">
        <f t="shared" si="0"/>
        <v>112.56488999999999</v>
      </c>
      <c r="L42" s="17">
        <f t="shared" si="1"/>
        <v>1687.56489</v>
      </c>
      <c r="M42" s="17">
        <f t="shared" si="2"/>
        <v>78.55906857142857</v>
      </c>
    </row>
    <row r="43" spans="1:13" ht="12.75">
      <c r="A43" s="8" t="s">
        <v>86</v>
      </c>
      <c r="B43" s="9" t="s">
        <v>87</v>
      </c>
      <c r="C43" s="16">
        <f>Лист1!C43/1000</f>
        <v>4000</v>
      </c>
      <c r="D43" s="16">
        <f>Лист1!D43/1000</f>
        <v>4000</v>
      </c>
      <c r="E43" s="16">
        <f>Лист1!E43/1000</f>
        <v>920</v>
      </c>
      <c r="F43" s="16">
        <f>Лист1!F43/1000</f>
        <v>850.23206</v>
      </c>
      <c r="G43" s="16">
        <f>Лист1!G43/1000</f>
        <v>0</v>
      </c>
      <c r="H43" s="16">
        <f>Лист1!H43/1000</f>
        <v>850.23206</v>
      </c>
      <c r="I43" s="17">
        <v>0</v>
      </c>
      <c r="J43" s="17">
        <v>0</v>
      </c>
      <c r="K43" s="17">
        <f t="shared" si="0"/>
        <v>69.76793999999995</v>
      </c>
      <c r="L43" s="17">
        <f t="shared" si="1"/>
        <v>3149.7679399999997</v>
      </c>
      <c r="M43" s="17">
        <f t="shared" si="2"/>
        <v>92.41652826086957</v>
      </c>
    </row>
    <row r="44" spans="1:13" ht="12.75">
      <c r="A44" s="8" t="s">
        <v>88</v>
      </c>
      <c r="B44" s="9" t="s">
        <v>89</v>
      </c>
      <c r="C44" s="16">
        <f>Лист1!C44/1000</f>
        <v>550</v>
      </c>
      <c r="D44" s="16">
        <f>Лист1!D44/1000</f>
        <v>550</v>
      </c>
      <c r="E44" s="16">
        <f>Лист1!E44/1000</f>
        <v>162.4341</v>
      </c>
      <c r="F44" s="16">
        <f>Лист1!F44/1000</f>
        <v>155.0856</v>
      </c>
      <c r="G44" s="16">
        <f>Лист1!G44/1000</f>
        <v>0</v>
      </c>
      <c r="H44" s="16">
        <f>Лист1!H44/1000</f>
        <v>155.0856</v>
      </c>
      <c r="I44" s="17">
        <v>0</v>
      </c>
      <c r="J44" s="17">
        <v>0</v>
      </c>
      <c r="K44" s="17">
        <f t="shared" si="0"/>
        <v>7.348500000000001</v>
      </c>
      <c r="L44" s="17">
        <f t="shared" si="1"/>
        <v>394.9144</v>
      </c>
      <c r="M44" s="17">
        <f t="shared" si="2"/>
        <v>95.47601150251086</v>
      </c>
    </row>
    <row r="45" spans="1:13" ht="12.75">
      <c r="A45" s="8" t="s">
        <v>90</v>
      </c>
      <c r="B45" s="9" t="s">
        <v>91</v>
      </c>
      <c r="C45" s="16">
        <f>Лист1!C45/1000</f>
        <v>45</v>
      </c>
      <c r="D45" s="16">
        <f>Лист1!D45/1000</f>
        <v>45</v>
      </c>
      <c r="E45" s="16">
        <f>Лист1!E45/1000</f>
        <v>16</v>
      </c>
      <c r="F45" s="16">
        <f>Лист1!F45/1000</f>
        <v>6.87753</v>
      </c>
      <c r="G45" s="16">
        <f>Лист1!G45/1000</f>
        <v>0</v>
      </c>
      <c r="H45" s="16">
        <f>Лист1!H45/1000</f>
        <v>6.87753</v>
      </c>
      <c r="I45" s="17">
        <v>0</v>
      </c>
      <c r="J45" s="17">
        <v>0</v>
      </c>
      <c r="K45" s="17">
        <f t="shared" si="0"/>
        <v>9.12247</v>
      </c>
      <c r="L45" s="17">
        <f t="shared" si="1"/>
        <v>38.12247</v>
      </c>
      <c r="M45" s="17">
        <f t="shared" si="2"/>
        <v>42.9845625</v>
      </c>
    </row>
    <row r="46" spans="1:13" ht="26.25">
      <c r="A46" s="8" t="s">
        <v>92</v>
      </c>
      <c r="B46" s="9" t="s">
        <v>93</v>
      </c>
      <c r="C46" s="16">
        <f>Лист1!C46/1000</f>
        <v>600</v>
      </c>
      <c r="D46" s="16">
        <f>Лист1!D46/1000</f>
        <v>600</v>
      </c>
      <c r="E46" s="16">
        <f>Лист1!E46/1000</f>
        <v>235.12846</v>
      </c>
      <c r="F46" s="16">
        <f>Лист1!F46/1000</f>
        <v>210.71972</v>
      </c>
      <c r="G46" s="16">
        <f>Лист1!G46/1000</f>
        <v>0</v>
      </c>
      <c r="H46" s="16">
        <f>Лист1!H46/1000</f>
        <v>210.71972</v>
      </c>
      <c r="I46" s="17">
        <v>0</v>
      </c>
      <c r="J46" s="17">
        <v>0</v>
      </c>
      <c r="K46" s="17">
        <f t="shared" si="0"/>
        <v>24.408739999999995</v>
      </c>
      <c r="L46" s="17">
        <f t="shared" si="1"/>
        <v>389.28028</v>
      </c>
      <c r="M46" s="17">
        <f t="shared" si="2"/>
        <v>89.6189767925159</v>
      </c>
    </row>
    <row r="47" spans="1:13" ht="39">
      <c r="A47" s="8" t="s">
        <v>94</v>
      </c>
      <c r="B47" s="9" t="s">
        <v>95</v>
      </c>
      <c r="C47" s="16">
        <f>Лист1!C47/1000</f>
        <v>4500</v>
      </c>
      <c r="D47" s="16">
        <f>Лист1!D47/1000</f>
        <v>4500</v>
      </c>
      <c r="E47" s="16">
        <f>Лист1!E47/1000</f>
        <v>2292.3205099999996</v>
      </c>
      <c r="F47" s="16">
        <f>Лист1!F47/1000</f>
        <v>2105.19384</v>
      </c>
      <c r="G47" s="16">
        <f>Лист1!G47/1000</f>
        <v>0</v>
      </c>
      <c r="H47" s="16">
        <f>Лист1!H47/1000</f>
        <v>2105.19384</v>
      </c>
      <c r="I47" s="17">
        <v>0</v>
      </c>
      <c r="J47" s="17">
        <v>525890.34</v>
      </c>
      <c r="K47" s="17">
        <f t="shared" si="0"/>
        <v>187.12666999999965</v>
      </c>
      <c r="L47" s="17">
        <f t="shared" si="1"/>
        <v>2394.80616</v>
      </c>
      <c r="M47" s="17">
        <f t="shared" si="2"/>
        <v>91.83680165213897</v>
      </c>
    </row>
    <row r="48" spans="1:13" ht="52.5">
      <c r="A48" s="8" t="s">
        <v>96</v>
      </c>
      <c r="B48" s="9" t="s">
        <v>97</v>
      </c>
      <c r="C48" s="16">
        <f>Лист1!C48/1000</f>
        <v>20</v>
      </c>
      <c r="D48" s="16">
        <f>Лист1!D48/1000</f>
        <v>20</v>
      </c>
      <c r="E48" s="16">
        <f>Лист1!E48/1000</f>
        <v>1.75028</v>
      </c>
      <c r="F48" s="16">
        <f>Лист1!F48/1000</f>
        <v>1.75028</v>
      </c>
      <c r="G48" s="16">
        <f>Лист1!G48/1000</f>
        <v>0</v>
      </c>
      <c r="H48" s="16">
        <f>Лист1!H48/1000</f>
        <v>1.75028</v>
      </c>
      <c r="I48" s="17">
        <v>0</v>
      </c>
      <c r="J48" s="17">
        <v>7601.48</v>
      </c>
      <c r="K48" s="17">
        <f t="shared" si="0"/>
        <v>0</v>
      </c>
      <c r="L48" s="17">
        <f t="shared" si="1"/>
        <v>18.24972</v>
      </c>
      <c r="M48" s="17">
        <f t="shared" si="2"/>
        <v>100</v>
      </c>
    </row>
    <row r="49" spans="1:13" ht="26.25">
      <c r="A49" s="8" t="s">
        <v>98</v>
      </c>
      <c r="B49" s="9" t="s">
        <v>99</v>
      </c>
      <c r="C49" s="16">
        <f>Лист1!C49/1000</f>
        <v>5.605</v>
      </c>
      <c r="D49" s="16">
        <f>Лист1!D49/1000</f>
        <v>5.605</v>
      </c>
      <c r="E49" s="16">
        <f>Лист1!E49/1000</f>
        <v>0</v>
      </c>
      <c r="F49" s="16">
        <f>Лист1!F49/1000</f>
        <v>0</v>
      </c>
      <c r="G49" s="16">
        <f>Лист1!G49/1000</f>
        <v>0</v>
      </c>
      <c r="H49" s="16">
        <f>Лист1!H49/1000</f>
        <v>0</v>
      </c>
      <c r="I49" s="17">
        <v>0</v>
      </c>
      <c r="J49" s="17">
        <v>5874.04</v>
      </c>
      <c r="K49" s="17">
        <f t="shared" si="0"/>
        <v>0</v>
      </c>
      <c r="L49" s="17">
        <f t="shared" si="1"/>
        <v>5.605</v>
      </c>
      <c r="M49" s="17">
        <f t="shared" si="2"/>
        <v>0</v>
      </c>
    </row>
    <row r="50" spans="1:13" ht="26.25">
      <c r="A50" s="8" t="s">
        <v>100</v>
      </c>
      <c r="B50" s="9" t="s">
        <v>101</v>
      </c>
      <c r="C50" s="16">
        <f>Лист1!C50/1000</f>
        <v>160</v>
      </c>
      <c r="D50" s="16">
        <f>Лист1!D50/1000</f>
        <v>160</v>
      </c>
      <c r="E50" s="16">
        <f>Лист1!E50/1000</f>
        <v>56.7</v>
      </c>
      <c r="F50" s="16">
        <f>Лист1!F50/1000</f>
        <v>48.287699999999994</v>
      </c>
      <c r="G50" s="16">
        <f>Лист1!G50/1000</f>
        <v>0</v>
      </c>
      <c r="H50" s="16">
        <f>Лист1!H50/1000</f>
        <v>48.287699999999994</v>
      </c>
      <c r="I50" s="17">
        <v>0</v>
      </c>
      <c r="J50" s="17">
        <v>0</v>
      </c>
      <c r="K50" s="17">
        <f t="shared" si="0"/>
        <v>8.412300000000009</v>
      </c>
      <c r="L50" s="17">
        <f t="shared" si="1"/>
        <v>111.7123</v>
      </c>
      <c r="M50" s="17">
        <f t="shared" si="2"/>
        <v>85.16349206349206</v>
      </c>
    </row>
    <row r="51" spans="1:13" ht="26.25">
      <c r="A51" s="8" t="s">
        <v>102</v>
      </c>
      <c r="B51" s="9" t="s">
        <v>103</v>
      </c>
      <c r="C51" s="16">
        <f>Лист1!C51/1000</f>
        <v>69.8</v>
      </c>
      <c r="D51" s="16">
        <f>Лист1!D51/1000</f>
        <v>69.8</v>
      </c>
      <c r="E51" s="16">
        <f>Лист1!E51/1000</f>
        <v>9.439</v>
      </c>
      <c r="F51" s="16">
        <f>Лист1!F51/1000</f>
        <v>9.439</v>
      </c>
      <c r="G51" s="16">
        <f>Лист1!G51/1000</f>
        <v>0</v>
      </c>
      <c r="H51" s="16">
        <f>Лист1!H51/1000</f>
        <v>9.439</v>
      </c>
      <c r="I51" s="17">
        <v>0</v>
      </c>
      <c r="J51" s="17">
        <v>5018</v>
      </c>
      <c r="K51" s="17">
        <f t="shared" si="0"/>
        <v>0</v>
      </c>
      <c r="L51" s="17">
        <f t="shared" si="1"/>
        <v>60.361</v>
      </c>
      <c r="M51" s="17">
        <f t="shared" si="2"/>
        <v>100</v>
      </c>
    </row>
    <row r="52" spans="1:13" ht="26.25">
      <c r="A52" s="8" t="s">
        <v>104</v>
      </c>
      <c r="B52" s="9" t="s">
        <v>105</v>
      </c>
      <c r="C52" s="16">
        <f>Лист1!C52/1000</f>
        <v>620.9</v>
      </c>
      <c r="D52" s="16">
        <f>Лист1!D52/1000</f>
        <v>769.8</v>
      </c>
      <c r="E52" s="16">
        <f>Лист1!E52/1000</f>
        <v>366.7</v>
      </c>
      <c r="F52" s="16">
        <f>Лист1!F52/1000</f>
        <v>207.05698999999998</v>
      </c>
      <c r="G52" s="16">
        <f>Лист1!G52/1000</f>
        <v>0</v>
      </c>
      <c r="H52" s="16">
        <f>Лист1!H52/1000</f>
        <v>205.58699</v>
      </c>
      <c r="I52" s="17">
        <v>1470</v>
      </c>
      <c r="J52" s="17">
        <v>34015.96</v>
      </c>
      <c r="K52" s="17">
        <f t="shared" si="0"/>
        <v>159.64301</v>
      </c>
      <c r="L52" s="17">
        <f t="shared" si="1"/>
        <v>562.7430099999999</v>
      </c>
      <c r="M52" s="17">
        <f t="shared" si="2"/>
        <v>56.464955004090534</v>
      </c>
    </row>
    <row r="53" spans="1:13" ht="26.25">
      <c r="A53" s="8" t="s">
        <v>106</v>
      </c>
      <c r="B53" s="9" t="s">
        <v>107</v>
      </c>
      <c r="C53" s="16">
        <f>Лист1!C53/1000</f>
        <v>15</v>
      </c>
      <c r="D53" s="16">
        <f>Лист1!D53/1000</f>
        <v>15</v>
      </c>
      <c r="E53" s="16">
        <f>Лист1!E53/1000</f>
        <v>3</v>
      </c>
      <c r="F53" s="16">
        <f>Лист1!F53/1000</f>
        <v>3</v>
      </c>
      <c r="G53" s="16">
        <f>Лист1!G53/1000</f>
        <v>0</v>
      </c>
      <c r="H53" s="16">
        <f>Лист1!H53/1000</f>
        <v>3</v>
      </c>
      <c r="I53" s="17">
        <v>0</v>
      </c>
      <c r="J53" s="17">
        <v>797.12</v>
      </c>
      <c r="K53" s="17">
        <f t="shared" si="0"/>
        <v>0</v>
      </c>
      <c r="L53" s="17">
        <f t="shared" si="1"/>
        <v>12</v>
      </c>
      <c r="M53" s="17">
        <f t="shared" si="2"/>
        <v>100</v>
      </c>
    </row>
    <row r="54" spans="1:13" ht="26.25">
      <c r="A54" s="8" t="s">
        <v>108</v>
      </c>
      <c r="B54" s="9" t="s">
        <v>109</v>
      </c>
      <c r="C54" s="16">
        <f>Лист1!C54/1000</f>
        <v>15</v>
      </c>
      <c r="D54" s="16">
        <f>Лист1!D54/1000</f>
        <v>15</v>
      </c>
      <c r="E54" s="16">
        <f>Лист1!E54/1000</f>
        <v>13.5</v>
      </c>
      <c r="F54" s="16">
        <f>Лист1!F54/1000</f>
        <v>5.85</v>
      </c>
      <c r="G54" s="16">
        <f>Лист1!G54/1000</f>
        <v>0</v>
      </c>
      <c r="H54" s="16">
        <f>Лист1!H54/1000</f>
        <v>5.85</v>
      </c>
      <c r="I54" s="17">
        <v>0</v>
      </c>
      <c r="J54" s="17">
        <v>5500</v>
      </c>
      <c r="K54" s="17">
        <f t="shared" si="0"/>
        <v>7.65</v>
      </c>
      <c r="L54" s="17">
        <f t="shared" si="1"/>
        <v>9.15</v>
      </c>
      <c r="M54" s="17">
        <f t="shared" si="2"/>
        <v>43.33333333333333</v>
      </c>
    </row>
    <row r="55" spans="1:13" ht="78.75">
      <c r="A55" s="8" t="s">
        <v>110</v>
      </c>
      <c r="B55" s="9" t="s">
        <v>111</v>
      </c>
      <c r="C55" s="16">
        <f>Лист1!C55/1000</f>
        <v>50</v>
      </c>
      <c r="D55" s="16">
        <f>Лист1!D55/1000</f>
        <v>50</v>
      </c>
      <c r="E55" s="16">
        <f>Лист1!E55/1000</f>
        <v>1.5</v>
      </c>
      <c r="F55" s="16">
        <f>Лист1!F55/1000</f>
        <v>0</v>
      </c>
      <c r="G55" s="16">
        <f>Лист1!G55/1000</f>
        <v>0</v>
      </c>
      <c r="H55" s="16">
        <f>Лист1!H55/1000</f>
        <v>0</v>
      </c>
      <c r="I55" s="17">
        <v>0</v>
      </c>
      <c r="J55" s="17">
        <v>0</v>
      </c>
      <c r="K55" s="17">
        <f t="shared" si="0"/>
        <v>1.5</v>
      </c>
      <c r="L55" s="17">
        <f t="shared" si="1"/>
        <v>50</v>
      </c>
      <c r="M55" s="17">
        <f t="shared" si="2"/>
        <v>0</v>
      </c>
    </row>
    <row r="56" spans="1:13" ht="39">
      <c r="A56" s="8" t="s">
        <v>112</v>
      </c>
      <c r="B56" s="9" t="s">
        <v>113</v>
      </c>
      <c r="C56" s="16">
        <f>Лист1!C56/1000</f>
        <v>1308.1</v>
      </c>
      <c r="D56" s="16">
        <f>Лист1!D56/1000</f>
        <v>1755.8</v>
      </c>
      <c r="E56" s="16">
        <f>Лист1!E56/1000</f>
        <v>1341.673</v>
      </c>
      <c r="F56" s="16">
        <f>Лист1!F56/1000</f>
        <v>614.9116300000001</v>
      </c>
      <c r="G56" s="16">
        <f>Лист1!G56/1000</f>
        <v>0</v>
      </c>
      <c r="H56" s="16">
        <f>Лист1!H56/1000</f>
        <v>613.9712099999999</v>
      </c>
      <c r="I56" s="17">
        <v>940.42</v>
      </c>
      <c r="J56" s="17">
        <v>151649.73</v>
      </c>
      <c r="K56" s="17">
        <f t="shared" si="0"/>
        <v>726.7613699999999</v>
      </c>
      <c r="L56" s="17">
        <f t="shared" si="1"/>
        <v>1140.88837</v>
      </c>
      <c r="M56" s="17">
        <f t="shared" si="2"/>
        <v>45.8317063844916</v>
      </c>
    </row>
    <row r="57" spans="1:13" ht="78.75">
      <c r="A57" s="8" t="s">
        <v>114</v>
      </c>
      <c r="B57" s="9" t="s">
        <v>115</v>
      </c>
      <c r="C57" s="16">
        <f>Лист1!C57/1000</f>
        <v>321</v>
      </c>
      <c r="D57" s="16">
        <f>Лист1!D57/1000</f>
        <v>321</v>
      </c>
      <c r="E57" s="16">
        <f>Лист1!E57/1000</f>
        <v>165.3</v>
      </c>
      <c r="F57" s="16">
        <f>Лист1!F57/1000</f>
        <v>164.8281</v>
      </c>
      <c r="G57" s="16">
        <f>Лист1!G57/1000</f>
        <v>0</v>
      </c>
      <c r="H57" s="16">
        <f>Лист1!H57/1000</f>
        <v>164.48954999999998</v>
      </c>
      <c r="I57" s="17">
        <v>338.55</v>
      </c>
      <c r="J57" s="17">
        <v>0</v>
      </c>
      <c r="K57" s="17">
        <f t="shared" si="0"/>
        <v>0.4719000000000051</v>
      </c>
      <c r="L57" s="17">
        <f t="shared" si="1"/>
        <v>156.1719</v>
      </c>
      <c r="M57" s="17">
        <f t="shared" si="2"/>
        <v>99.71451905626134</v>
      </c>
    </row>
    <row r="58" spans="1:13" ht="39">
      <c r="A58" s="8" t="s">
        <v>116</v>
      </c>
      <c r="B58" s="9" t="s">
        <v>117</v>
      </c>
      <c r="C58" s="16">
        <f>Лист1!C58/1000</f>
        <v>617.1</v>
      </c>
      <c r="D58" s="16">
        <f>Лист1!D58/1000</f>
        <v>687.1</v>
      </c>
      <c r="E58" s="16">
        <f>Лист1!E58/1000</f>
        <v>367.402</v>
      </c>
      <c r="F58" s="16">
        <f>Лист1!F58/1000</f>
        <v>209.12960999999999</v>
      </c>
      <c r="G58" s="16">
        <f>Лист1!G58/1000</f>
        <v>0</v>
      </c>
      <c r="H58" s="16">
        <f>Лист1!H58/1000</f>
        <v>206.84444</v>
      </c>
      <c r="I58" s="17">
        <v>2285.17</v>
      </c>
      <c r="J58" s="17">
        <v>67173.18</v>
      </c>
      <c r="K58" s="17">
        <f t="shared" si="0"/>
        <v>158.27239</v>
      </c>
      <c r="L58" s="17">
        <f t="shared" si="1"/>
        <v>477.97039000000007</v>
      </c>
      <c r="M58" s="17">
        <f t="shared" si="2"/>
        <v>56.92119531194712</v>
      </c>
    </row>
    <row r="59" spans="1:13" ht="92.25">
      <c r="A59" s="8" t="s">
        <v>118</v>
      </c>
      <c r="B59" s="9" t="s">
        <v>119</v>
      </c>
      <c r="C59" s="16">
        <f>Лист1!C59/1000</f>
        <v>145</v>
      </c>
      <c r="D59" s="16">
        <f>Лист1!D59/1000</f>
        <v>145</v>
      </c>
      <c r="E59" s="16">
        <f>Лист1!E59/1000</f>
        <v>50</v>
      </c>
      <c r="F59" s="16">
        <f>Лист1!F59/1000</f>
        <v>29.36216</v>
      </c>
      <c r="G59" s="16">
        <f>Лист1!G59/1000</f>
        <v>0</v>
      </c>
      <c r="H59" s="16">
        <f>Лист1!H59/1000</f>
        <v>25.80395</v>
      </c>
      <c r="I59" s="17">
        <v>3558.21</v>
      </c>
      <c r="J59" s="17">
        <v>24242.36</v>
      </c>
      <c r="K59" s="17">
        <f t="shared" si="0"/>
        <v>20.63784</v>
      </c>
      <c r="L59" s="17">
        <f t="shared" si="1"/>
        <v>115.63784</v>
      </c>
      <c r="M59" s="17">
        <f t="shared" si="2"/>
        <v>58.72432</v>
      </c>
    </row>
    <row r="60" spans="1:13" ht="26.25">
      <c r="A60" s="8" t="s">
        <v>120</v>
      </c>
      <c r="B60" s="9" t="s">
        <v>121</v>
      </c>
      <c r="C60" s="16">
        <f>Лист1!C60/1000</f>
        <v>28</v>
      </c>
      <c r="D60" s="16">
        <f>Лист1!D60/1000</f>
        <v>28</v>
      </c>
      <c r="E60" s="16">
        <f>Лист1!E60/1000</f>
        <v>6</v>
      </c>
      <c r="F60" s="16">
        <f>Лист1!F60/1000</f>
        <v>1.68222</v>
      </c>
      <c r="G60" s="16">
        <f>Лист1!G60/1000</f>
        <v>0</v>
      </c>
      <c r="H60" s="16">
        <f>Лист1!H60/1000</f>
        <v>1.68222</v>
      </c>
      <c r="I60" s="17">
        <v>0</v>
      </c>
      <c r="J60" s="17">
        <v>3364.44</v>
      </c>
      <c r="K60" s="17">
        <f t="shared" si="0"/>
        <v>4.31778</v>
      </c>
      <c r="L60" s="17">
        <f t="shared" si="1"/>
        <v>26.31778</v>
      </c>
      <c r="M60" s="17">
        <f t="shared" si="2"/>
        <v>28.037</v>
      </c>
    </row>
    <row r="61" spans="1:13" ht="26.25">
      <c r="A61" s="8" t="s">
        <v>122</v>
      </c>
      <c r="B61" s="9" t="s">
        <v>123</v>
      </c>
      <c r="C61" s="16">
        <f>Лист1!C61/1000</f>
        <v>6365</v>
      </c>
      <c r="D61" s="16">
        <f>Лист1!D61/1000</f>
        <v>6365</v>
      </c>
      <c r="E61" s="16">
        <f>Лист1!E61/1000</f>
        <v>1648.8</v>
      </c>
      <c r="F61" s="16">
        <f>Лист1!F61/1000</f>
        <v>1630.05347</v>
      </c>
      <c r="G61" s="16">
        <f>Лист1!G61/1000</f>
        <v>0</v>
      </c>
      <c r="H61" s="16">
        <f>Лист1!H61/1000</f>
        <v>1630.05347</v>
      </c>
      <c r="I61" s="17">
        <v>0</v>
      </c>
      <c r="J61" s="17">
        <v>0</v>
      </c>
      <c r="K61" s="17">
        <f t="shared" si="0"/>
        <v>18.746529999999893</v>
      </c>
      <c r="L61" s="17">
        <f t="shared" si="1"/>
        <v>4734.94653</v>
      </c>
      <c r="M61" s="17">
        <f t="shared" si="2"/>
        <v>98.86301977195536</v>
      </c>
    </row>
    <row r="62" spans="1:13" ht="12.75">
      <c r="A62" s="5" t="s">
        <v>124</v>
      </c>
      <c r="B62" s="6" t="s">
        <v>125</v>
      </c>
      <c r="C62" s="15">
        <f>Лист1!C62/1000</f>
        <v>5870</v>
      </c>
      <c r="D62" s="15">
        <f>Лист1!D62/1000</f>
        <v>5722.282</v>
      </c>
      <c r="E62" s="15">
        <f>Лист1!E62/1000</f>
        <v>3445.64</v>
      </c>
      <c r="F62" s="15">
        <f>Лист1!F62/1000</f>
        <v>1220.7958</v>
      </c>
      <c r="G62" s="15">
        <f>Лист1!G62/1000</f>
        <v>0</v>
      </c>
      <c r="H62" s="15">
        <f>Лист1!H62/1000</f>
        <v>1220.7958</v>
      </c>
      <c r="I62" s="15">
        <v>0</v>
      </c>
      <c r="J62" s="15">
        <v>309995.77</v>
      </c>
      <c r="K62" s="15">
        <f t="shared" si="0"/>
        <v>2224.8441999999995</v>
      </c>
      <c r="L62" s="15">
        <f t="shared" si="1"/>
        <v>4501.4862</v>
      </c>
      <c r="M62" s="15">
        <f t="shared" si="2"/>
        <v>35.43016101507993</v>
      </c>
    </row>
    <row r="63" spans="1:13" ht="39">
      <c r="A63" s="8" t="s">
        <v>126</v>
      </c>
      <c r="B63" s="9" t="s">
        <v>127</v>
      </c>
      <c r="C63" s="16">
        <f>Лист1!C63/1000</f>
        <v>70</v>
      </c>
      <c r="D63" s="16">
        <f>Лист1!D63/1000</f>
        <v>70</v>
      </c>
      <c r="E63" s="16">
        <f>Лист1!E63/1000</f>
        <v>40.5</v>
      </c>
      <c r="F63" s="16">
        <f>Лист1!F63/1000</f>
        <v>30.262970000000003</v>
      </c>
      <c r="G63" s="16">
        <f>Лист1!G63/1000</f>
        <v>0</v>
      </c>
      <c r="H63" s="16">
        <f>Лист1!H63/1000</f>
        <v>30.262970000000003</v>
      </c>
      <c r="I63" s="17">
        <v>0</v>
      </c>
      <c r="J63" s="17">
        <v>7696.2</v>
      </c>
      <c r="K63" s="17">
        <f t="shared" si="0"/>
        <v>10.237029999999997</v>
      </c>
      <c r="L63" s="17">
        <f t="shared" si="1"/>
        <v>39.73703</v>
      </c>
      <c r="M63" s="17">
        <f t="shared" si="2"/>
        <v>74.72338271604939</v>
      </c>
    </row>
    <row r="64" spans="1:13" ht="12.75">
      <c r="A64" s="8" t="s">
        <v>128</v>
      </c>
      <c r="B64" s="9" t="s">
        <v>129</v>
      </c>
      <c r="C64" s="16">
        <f>Лист1!C64/1000</f>
        <v>5800</v>
      </c>
      <c r="D64" s="16">
        <f>Лист1!D64/1000</f>
        <v>5652.282</v>
      </c>
      <c r="E64" s="16">
        <f>Лист1!E64/1000</f>
        <v>3405.14</v>
      </c>
      <c r="F64" s="16">
        <f>Лист1!F64/1000</f>
        <v>1190.53283</v>
      </c>
      <c r="G64" s="16">
        <f>Лист1!G64/1000</f>
        <v>0</v>
      </c>
      <c r="H64" s="16">
        <f>Лист1!H64/1000</f>
        <v>1190.53283</v>
      </c>
      <c r="I64" s="17">
        <v>0</v>
      </c>
      <c r="J64" s="17">
        <v>302299.57</v>
      </c>
      <c r="K64" s="17">
        <f t="shared" si="0"/>
        <v>2214.6071699999998</v>
      </c>
      <c r="L64" s="17">
        <f t="shared" si="1"/>
        <v>4461.74917</v>
      </c>
      <c r="M64" s="17">
        <f t="shared" si="2"/>
        <v>34.96281591946293</v>
      </c>
    </row>
    <row r="65" spans="1:13" ht="12.75">
      <c r="A65" s="5" t="s">
        <v>130</v>
      </c>
      <c r="B65" s="6" t="s">
        <v>131</v>
      </c>
      <c r="C65" s="15">
        <f>Лист1!C65/1000</f>
        <v>6137.3</v>
      </c>
      <c r="D65" s="15">
        <f>Лист1!D65/1000</f>
        <v>6258.43</v>
      </c>
      <c r="E65" s="15">
        <f>Лист1!E65/1000</f>
        <v>2894.58</v>
      </c>
      <c r="F65" s="15">
        <f>Лист1!F65/1000</f>
        <v>1958.1808600000002</v>
      </c>
      <c r="G65" s="15">
        <f>Лист1!G65/1000</f>
        <v>0</v>
      </c>
      <c r="H65" s="15">
        <f>Лист1!H65/1000</f>
        <v>1948.8706499999998</v>
      </c>
      <c r="I65" s="15">
        <v>9310.21</v>
      </c>
      <c r="J65" s="15">
        <v>476982.25</v>
      </c>
      <c r="K65" s="15">
        <f t="shared" si="0"/>
        <v>936.3991399999998</v>
      </c>
      <c r="L65" s="15">
        <f t="shared" si="1"/>
        <v>4300.24914</v>
      </c>
      <c r="M65" s="15">
        <f t="shared" si="2"/>
        <v>67.64991328621079</v>
      </c>
    </row>
    <row r="66" spans="1:13" ht="39">
      <c r="A66" s="8" t="s">
        <v>132</v>
      </c>
      <c r="B66" s="9" t="s">
        <v>133</v>
      </c>
      <c r="C66" s="16">
        <f>Лист1!C66/1000</f>
        <v>50</v>
      </c>
      <c r="D66" s="16">
        <f>Лист1!D66/1000</f>
        <v>65.13</v>
      </c>
      <c r="E66" s="16">
        <f>Лист1!E66/1000</f>
        <v>64.73</v>
      </c>
      <c r="F66" s="16">
        <f>Лист1!F66/1000</f>
        <v>37.50514</v>
      </c>
      <c r="G66" s="16">
        <f>Лист1!G66/1000</f>
        <v>0</v>
      </c>
      <c r="H66" s="16">
        <f>Лист1!H66/1000</f>
        <v>37.50514</v>
      </c>
      <c r="I66" s="17">
        <v>0</v>
      </c>
      <c r="J66" s="17">
        <v>4050</v>
      </c>
      <c r="K66" s="17">
        <f t="shared" si="0"/>
        <v>27.224860000000007</v>
      </c>
      <c r="L66" s="17">
        <f t="shared" si="1"/>
        <v>27.624859999999998</v>
      </c>
      <c r="M66" s="17">
        <f t="shared" si="2"/>
        <v>57.94089293990421</v>
      </c>
    </row>
    <row r="67" spans="1:13" ht="12.75">
      <c r="A67" s="8" t="s">
        <v>134</v>
      </c>
      <c r="B67" s="9" t="s">
        <v>135</v>
      </c>
      <c r="C67" s="16">
        <f>Лист1!C67/1000</f>
        <v>855</v>
      </c>
      <c r="D67" s="16">
        <f>Лист1!D67/1000</f>
        <v>855</v>
      </c>
      <c r="E67" s="16">
        <f>Лист1!E67/1000</f>
        <v>378</v>
      </c>
      <c r="F67" s="16">
        <f>Лист1!F67/1000</f>
        <v>277.27579</v>
      </c>
      <c r="G67" s="16">
        <f>Лист1!G67/1000</f>
        <v>0</v>
      </c>
      <c r="H67" s="16">
        <f>Лист1!H67/1000</f>
        <v>276.77723</v>
      </c>
      <c r="I67" s="17">
        <v>498.56</v>
      </c>
      <c r="J67" s="17">
        <v>61751.89</v>
      </c>
      <c r="K67" s="17">
        <f t="shared" si="0"/>
        <v>100.72421000000003</v>
      </c>
      <c r="L67" s="17">
        <f t="shared" si="1"/>
        <v>577.7242100000001</v>
      </c>
      <c r="M67" s="17">
        <f t="shared" si="2"/>
        <v>73.35338359788359</v>
      </c>
    </row>
    <row r="68" spans="1:13" ht="12.75">
      <c r="A68" s="8" t="s">
        <v>136</v>
      </c>
      <c r="B68" s="9" t="s">
        <v>137</v>
      </c>
      <c r="C68" s="16">
        <f>Лист1!C68/1000</f>
        <v>702.3</v>
      </c>
      <c r="D68" s="16">
        <f>Лист1!D68/1000</f>
        <v>702.3</v>
      </c>
      <c r="E68" s="16">
        <f>Лист1!E68/1000</f>
        <v>361.8</v>
      </c>
      <c r="F68" s="16">
        <f>Лист1!F68/1000</f>
        <v>190.68180999999998</v>
      </c>
      <c r="G68" s="16">
        <f>Лист1!G68/1000</f>
        <v>0</v>
      </c>
      <c r="H68" s="16">
        <f>Лист1!H68/1000</f>
        <v>185.98394</v>
      </c>
      <c r="I68" s="17">
        <v>4697.87</v>
      </c>
      <c r="J68" s="17">
        <v>62649.17</v>
      </c>
      <c r="K68" s="17">
        <f t="shared" si="0"/>
        <v>171.11819000000003</v>
      </c>
      <c r="L68" s="17">
        <f t="shared" si="1"/>
        <v>511.61818999999997</v>
      </c>
      <c r="M68" s="17">
        <f t="shared" si="2"/>
        <v>52.70365118850193</v>
      </c>
    </row>
    <row r="69" spans="1:13" ht="26.25">
      <c r="A69" s="8" t="s">
        <v>138</v>
      </c>
      <c r="B69" s="9" t="s">
        <v>139</v>
      </c>
      <c r="C69" s="16">
        <f>Лист1!C69/1000</f>
        <v>1700</v>
      </c>
      <c r="D69" s="16">
        <f>Лист1!D69/1000</f>
        <v>1700</v>
      </c>
      <c r="E69" s="16">
        <f>Лист1!E69/1000</f>
        <v>767.2</v>
      </c>
      <c r="F69" s="16">
        <f>Лист1!F69/1000</f>
        <v>481.28453</v>
      </c>
      <c r="G69" s="16">
        <f>Лист1!G69/1000</f>
        <v>0</v>
      </c>
      <c r="H69" s="16">
        <f>Лист1!H69/1000</f>
        <v>477.17075</v>
      </c>
      <c r="I69" s="17">
        <v>4113.78</v>
      </c>
      <c r="J69" s="17">
        <v>127399.51</v>
      </c>
      <c r="K69" s="17">
        <f t="shared" si="0"/>
        <v>285.91547</v>
      </c>
      <c r="L69" s="17">
        <f t="shared" si="1"/>
        <v>1218.71547</v>
      </c>
      <c r="M69" s="17">
        <f t="shared" si="2"/>
        <v>62.73260297184567</v>
      </c>
    </row>
    <row r="70" spans="1:13" ht="12.75">
      <c r="A70" s="8" t="s">
        <v>140</v>
      </c>
      <c r="B70" s="9" t="s">
        <v>141</v>
      </c>
      <c r="C70" s="16">
        <f>Лист1!C70/1000</f>
        <v>2830</v>
      </c>
      <c r="D70" s="16">
        <f>Лист1!D70/1000</f>
        <v>2936</v>
      </c>
      <c r="E70" s="16">
        <f>Лист1!E70/1000</f>
        <v>1322.85</v>
      </c>
      <c r="F70" s="16">
        <f>Лист1!F70/1000</f>
        <v>971.43359</v>
      </c>
      <c r="G70" s="16">
        <f>Лист1!G70/1000</f>
        <v>0</v>
      </c>
      <c r="H70" s="16">
        <f>Лист1!H70/1000</f>
        <v>971.43359</v>
      </c>
      <c r="I70" s="17">
        <v>0</v>
      </c>
      <c r="J70" s="17">
        <v>221131.68</v>
      </c>
      <c r="K70" s="17">
        <f aca="true" t="shared" si="3" ref="K70:K88">E70-F70</f>
        <v>351.4164099999999</v>
      </c>
      <c r="L70" s="17">
        <f aca="true" t="shared" si="4" ref="L70:L88">D70-F70</f>
        <v>1964.56641</v>
      </c>
      <c r="M70" s="17">
        <f aca="true" t="shared" si="5" ref="M70:M88">IF(E70=0,0,(F70/E70)*100)</f>
        <v>73.43490116037344</v>
      </c>
    </row>
    <row r="71" spans="1:13" ht="12.75">
      <c r="A71" s="5" t="s">
        <v>142</v>
      </c>
      <c r="B71" s="6" t="s">
        <v>143</v>
      </c>
      <c r="C71" s="15">
        <f>Лист1!C71/1000</f>
        <v>260</v>
      </c>
      <c r="D71" s="15">
        <f>Лист1!D71/1000</f>
        <v>260</v>
      </c>
      <c r="E71" s="15">
        <f>Лист1!E71/1000</f>
        <v>130</v>
      </c>
      <c r="F71" s="15">
        <f>Лист1!F71/1000</f>
        <v>54.3</v>
      </c>
      <c r="G71" s="15">
        <f>Лист1!G71/1000</f>
        <v>0</v>
      </c>
      <c r="H71" s="15">
        <f>Лист1!H71/1000</f>
        <v>54.3</v>
      </c>
      <c r="I71" s="15">
        <v>0</v>
      </c>
      <c r="J71" s="15">
        <v>75700</v>
      </c>
      <c r="K71" s="15">
        <f t="shared" si="3"/>
        <v>75.7</v>
      </c>
      <c r="L71" s="15">
        <f t="shared" si="4"/>
        <v>205.7</v>
      </c>
      <c r="M71" s="15">
        <f t="shared" si="5"/>
        <v>41.76923076923077</v>
      </c>
    </row>
    <row r="72" spans="1:13" ht="12.75">
      <c r="A72" s="8" t="s">
        <v>144</v>
      </c>
      <c r="B72" s="9" t="s">
        <v>145</v>
      </c>
      <c r="C72" s="16">
        <f>Лист1!C72/1000</f>
        <v>260</v>
      </c>
      <c r="D72" s="16">
        <f>Лист1!D72/1000</f>
        <v>260</v>
      </c>
      <c r="E72" s="16">
        <f>Лист1!E72/1000</f>
        <v>130</v>
      </c>
      <c r="F72" s="16">
        <f>Лист1!F72/1000</f>
        <v>54.3</v>
      </c>
      <c r="G72" s="16">
        <f>Лист1!G72/1000</f>
        <v>0</v>
      </c>
      <c r="H72" s="16">
        <f>Лист1!H72/1000</f>
        <v>54.3</v>
      </c>
      <c r="I72" s="17">
        <v>0</v>
      </c>
      <c r="J72" s="17">
        <v>75700</v>
      </c>
      <c r="K72" s="17">
        <f t="shared" si="3"/>
        <v>75.7</v>
      </c>
      <c r="L72" s="17">
        <f t="shared" si="4"/>
        <v>205.7</v>
      </c>
      <c r="M72" s="17">
        <f t="shared" si="5"/>
        <v>41.76923076923077</v>
      </c>
    </row>
    <row r="73" spans="1:13" ht="12.75">
      <c r="A73" s="5" t="s">
        <v>146</v>
      </c>
      <c r="B73" s="6" t="s">
        <v>147</v>
      </c>
      <c r="C73" s="15">
        <f>Лист1!C73/1000</f>
        <v>905.3</v>
      </c>
      <c r="D73" s="15">
        <f>Лист1!D73/1000</f>
        <v>905.3</v>
      </c>
      <c r="E73" s="15">
        <f>Лист1!E73/1000</f>
        <v>606.88</v>
      </c>
      <c r="F73" s="15">
        <f>Лист1!F73/1000</f>
        <v>309.37017</v>
      </c>
      <c r="G73" s="15">
        <f>Лист1!G73/1000</f>
        <v>0</v>
      </c>
      <c r="H73" s="15">
        <f>Лист1!H73/1000</f>
        <v>309.37017</v>
      </c>
      <c r="I73" s="15">
        <v>0</v>
      </c>
      <c r="J73" s="15">
        <v>90101.5</v>
      </c>
      <c r="K73" s="15">
        <f t="shared" si="3"/>
        <v>297.50983</v>
      </c>
      <c r="L73" s="15">
        <f t="shared" si="4"/>
        <v>595.92983</v>
      </c>
      <c r="M73" s="15">
        <f t="shared" si="5"/>
        <v>50.97715693382546</v>
      </c>
    </row>
    <row r="74" spans="1:13" ht="26.25">
      <c r="A74" s="8" t="s">
        <v>148</v>
      </c>
      <c r="B74" s="9" t="s">
        <v>149</v>
      </c>
      <c r="C74" s="16">
        <f>Лист1!C74/1000</f>
        <v>25</v>
      </c>
      <c r="D74" s="16">
        <f>Лист1!D74/1000</f>
        <v>25</v>
      </c>
      <c r="E74" s="16">
        <f>Лист1!E74/1000</f>
        <v>19.6</v>
      </c>
      <c r="F74" s="16">
        <f>Лист1!F74/1000</f>
        <v>10.05565</v>
      </c>
      <c r="G74" s="16">
        <f>Лист1!G74/1000</f>
        <v>0</v>
      </c>
      <c r="H74" s="16">
        <f>Лист1!H74/1000</f>
        <v>10.05565</v>
      </c>
      <c r="I74" s="17">
        <v>0</v>
      </c>
      <c r="J74" s="17">
        <v>1682.5</v>
      </c>
      <c r="K74" s="17">
        <f t="shared" si="3"/>
        <v>9.544350000000001</v>
      </c>
      <c r="L74" s="17">
        <f t="shared" si="4"/>
        <v>14.94435</v>
      </c>
      <c r="M74" s="17">
        <f t="shared" si="5"/>
        <v>51.30433673469388</v>
      </c>
    </row>
    <row r="75" spans="1:13" ht="39">
      <c r="A75" s="8" t="s">
        <v>150</v>
      </c>
      <c r="B75" s="9" t="s">
        <v>151</v>
      </c>
      <c r="C75" s="16">
        <f>Лист1!C75/1000</f>
        <v>860.3</v>
      </c>
      <c r="D75" s="16">
        <f>Лист1!D75/1000</f>
        <v>860.3</v>
      </c>
      <c r="E75" s="16">
        <f>Лист1!E75/1000</f>
        <v>582.78</v>
      </c>
      <c r="F75" s="16">
        <f>Лист1!F75/1000</f>
        <v>297.82173</v>
      </c>
      <c r="G75" s="16">
        <f>Лист1!G75/1000</f>
        <v>0</v>
      </c>
      <c r="H75" s="16">
        <f>Лист1!H75/1000</f>
        <v>297.82173</v>
      </c>
      <c r="I75" s="17">
        <v>0</v>
      </c>
      <c r="J75" s="17">
        <v>85433.42</v>
      </c>
      <c r="K75" s="17">
        <f t="shared" si="3"/>
        <v>284.95826999999997</v>
      </c>
      <c r="L75" s="17">
        <f t="shared" si="4"/>
        <v>562.47827</v>
      </c>
      <c r="M75" s="17">
        <f t="shared" si="5"/>
        <v>51.10362915680017</v>
      </c>
    </row>
    <row r="76" spans="1:13" ht="66">
      <c r="A76" s="8" t="s">
        <v>152</v>
      </c>
      <c r="B76" s="9" t="s">
        <v>153</v>
      </c>
      <c r="C76" s="16">
        <f>Лист1!C76/1000</f>
        <v>20</v>
      </c>
      <c r="D76" s="16">
        <f>Лист1!D76/1000</f>
        <v>20</v>
      </c>
      <c r="E76" s="16">
        <f>Лист1!E76/1000</f>
        <v>4.5</v>
      </c>
      <c r="F76" s="16">
        <f>Лист1!F76/1000</f>
        <v>1.49279</v>
      </c>
      <c r="G76" s="16">
        <f>Лист1!G76/1000</f>
        <v>0</v>
      </c>
      <c r="H76" s="16">
        <f>Лист1!H76/1000</f>
        <v>1.49279</v>
      </c>
      <c r="I76" s="17">
        <v>0</v>
      </c>
      <c r="J76" s="17">
        <v>2985.58</v>
      </c>
      <c r="K76" s="17">
        <f t="shared" si="3"/>
        <v>3.0072099999999997</v>
      </c>
      <c r="L76" s="17">
        <f t="shared" si="4"/>
        <v>18.50721</v>
      </c>
      <c r="M76" s="17">
        <f t="shared" si="5"/>
        <v>33.17311111111111</v>
      </c>
    </row>
    <row r="77" spans="1:13" ht="12.75">
      <c r="A77" s="5" t="s">
        <v>154</v>
      </c>
      <c r="B77" s="6" t="s">
        <v>155</v>
      </c>
      <c r="C77" s="15">
        <f>Лист1!C77/1000</f>
        <v>1000</v>
      </c>
      <c r="D77" s="15">
        <f>Лист1!D77/1000</f>
        <v>1826.658</v>
      </c>
      <c r="E77" s="15">
        <f>Лист1!E77/1000</f>
        <v>1826.658</v>
      </c>
      <c r="F77" s="15">
        <f>Лист1!F77/1000</f>
        <v>218.9508</v>
      </c>
      <c r="G77" s="15">
        <f>Лист1!G77/1000</f>
        <v>0</v>
      </c>
      <c r="H77" s="15">
        <f>Лист1!H77/1000</f>
        <v>194.9508</v>
      </c>
      <c r="I77" s="15">
        <v>24000</v>
      </c>
      <c r="J77" s="15">
        <v>54744.53</v>
      </c>
      <c r="K77" s="15">
        <f t="shared" si="3"/>
        <v>1607.7071999999998</v>
      </c>
      <c r="L77" s="15">
        <f t="shared" si="4"/>
        <v>1607.7071999999998</v>
      </c>
      <c r="M77" s="15">
        <f t="shared" si="5"/>
        <v>11.986414534083556</v>
      </c>
    </row>
    <row r="78" spans="1:13" ht="26.25">
      <c r="A78" s="8" t="s">
        <v>156</v>
      </c>
      <c r="B78" s="9" t="s">
        <v>157</v>
      </c>
      <c r="C78" s="16">
        <f>Лист1!C78/1000</f>
        <v>1000</v>
      </c>
      <c r="D78" s="16">
        <f>Лист1!D78/1000</f>
        <v>1826.658</v>
      </c>
      <c r="E78" s="16">
        <f>Лист1!E78/1000</f>
        <v>1826.658</v>
      </c>
      <c r="F78" s="16">
        <f>Лист1!F78/1000</f>
        <v>218.9508</v>
      </c>
      <c r="G78" s="16">
        <f>Лист1!G78/1000</f>
        <v>0</v>
      </c>
      <c r="H78" s="16">
        <f>Лист1!H78/1000</f>
        <v>194.9508</v>
      </c>
      <c r="I78" s="17">
        <v>24000</v>
      </c>
      <c r="J78" s="17">
        <v>54744.53</v>
      </c>
      <c r="K78" s="17">
        <f t="shared" si="3"/>
        <v>1607.7071999999998</v>
      </c>
      <c r="L78" s="17">
        <f t="shared" si="4"/>
        <v>1607.7071999999998</v>
      </c>
      <c r="M78" s="17">
        <f t="shared" si="5"/>
        <v>11.986414534083556</v>
      </c>
    </row>
    <row r="79" spans="1:13" ht="39">
      <c r="A79" s="5" t="s">
        <v>158</v>
      </c>
      <c r="B79" s="6" t="s">
        <v>159</v>
      </c>
      <c r="C79" s="15">
        <f>Лист1!C79/1000</f>
        <v>2100</v>
      </c>
      <c r="D79" s="15">
        <f>Лист1!D79/1000</f>
        <v>2065.25995</v>
      </c>
      <c r="E79" s="15">
        <f>Лист1!E79/1000</f>
        <v>469.46753</v>
      </c>
      <c r="F79" s="15">
        <f>Лист1!F79/1000</f>
        <v>459.96828999999997</v>
      </c>
      <c r="G79" s="15">
        <f>Лист1!G79/1000</f>
        <v>0</v>
      </c>
      <c r="H79" s="15">
        <f>Лист1!H79/1000</f>
        <v>459.96828999999997</v>
      </c>
      <c r="I79" s="15">
        <v>0</v>
      </c>
      <c r="J79" s="15">
        <v>243805.54</v>
      </c>
      <c r="K79" s="15">
        <f t="shared" si="3"/>
        <v>9.499240000000043</v>
      </c>
      <c r="L79" s="15">
        <f t="shared" si="4"/>
        <v>1605.29166</v>
      </c>
      <c r="M79" s="15">
        <f t="shared" si="5"/>
        <v>97.97659275818287</v>
      </c>
    </row>
    <row r="80" spans="1:13" ht="39">
      <c r="A80" s="8" t="s">
        <v>160</v>
      </c>
      <c r="B80" s="9" t="s">
        <v>161</v>
      </c>
      <c r="C80" s="16">
        <f>Лист1!C80/1000</f>
        <v>1400</v>
      </c>
      <c r="D80" s="16">
        <f>Лист1!D80/1000</f>
        <v>1365.25995</v>
      </c>
      <c r="E80" s="16">
        <f>Лист1!E80/1000</f>
        <v>302.86753000000004</v>
      </c>
      <c r="F80" s="16">
        <f>Лист1!F80/1000</f>
        <v>293.36829</v>
      </c>
      <c r="G80" s="16">
        <f>Лист1!G80/1000</f>
        <v>0</v>
      </c>
      <c r="H80" s="16">
        <f>Лист1!H80/1000</f>
        <v>293.36829</v>
      </c>
      <c r="I80" s="17">
        <v>0</v>
      </c>
      <c r="J80" s="17">
        <v>215805.54</v>
      </c>
      <c r="K80" s="17">
        <f t="shared" si="3"/>
        <v>9.499240000000043</v>
      </c>
      <c r="L80" s="17">
        <f t="shared" si="4"/>
        <v>1071.8916599999998</v>
      </c>
      <c r="M80" s="17">
        <f t="shared" si="5"/>
        <v>96.86356606137342</v>
      </c>
    </row>
    <row r="81" spans="1:13" ht="39">
      <c r="A81" s="8" t="s">
        <v>162</v>
      </c>
      <c r="B81" s="9" t="s">
        <v>163</v>
      </c>
      <c r="C81" s="16">
        <f>Лист1!C81/1000</f>
        <v>700</v>
      </c>
      <c r="D81" s="16">
        <f>Лист1!D81/1000</f>
        <v>700</v>
      </c>
      <c r="E81" s="16">
        <f>Лист1!E81/1000</f>
        <v>166.6</v>
      </c>
      <c r="F81" s="16">
        <f>Лист1!F81/1000</f>
        <v>166.6</v>
      </c>
      <c r="G81" s="16">
        <f>Лист1!G81/1000</f>
        <v>0</v>
      </c>
      <c r="H81" s="16">
        <f>Лист1!H81/1000</f>
        <v>166.6</v>
      </c>
      <c r="I81" s="17">
        <v>0</v>
      </c>
      <c r="J81" s="17">
        <v>28000</v>
      </c>
      <c r="K81" s="17">
        <f t="shared" si="3"/>
        <v>0</v>
      </c>
      <c r="L81" s="17">
        <f t="shared" si="4"/>
        <v>533.4</v>
      </c>
      <c r="M81" s="17">
        <f t="shared" si="5"/>
        <v>100</v>
      </c>
    </row>
    <row r="82" spans="1:13" ht="39">
      <c r="A82" s="5" t="s">
        <v>164</v>
      </c>
      <c r="B82" s="6" t="s">
        <v>165</v>
      </c>
      <c r="C82" s="15">
        <f>Лист1!C82/1000</f>
        <v>10</v>
      </c>
      <c r="D82" s="15">
        <f>Лист1!D82/1000</f>
        <v>10</v>
      </c>
      <c r="E82" s="15">
        <f>Лист1!E82/1000</f>
        <v>3</v>
      </c>
      <c r="F82" s="15">
        <f>Лист1!F82/1000</f>
        <v>0</v>
      </c>
      <c r="G82" s="15">
        <f>Лист1!G82/1000</f>
        <v>0</v>
      </c>
      <c r="H82" s="15">
        <f>Лист1!H82/1000</f>
        <v>0</v>
      </c>
      <c r="I82" s="15">
        <v>0</v>
      </c>
      <c r="J82" s="15">
        <v>0</v>
      </c>
      <c r="K82" s="15">
        <f t="shared" si="3"/>
        <v>3</v>
      </c>
      <c r="L82" s="15">
        <f t="shared" si="4"/>
        <v>10</v>
      </c>
      <c r="M82" s="15">
        <f t="shared" si="5"/>
        <v>0</v>
      </c>
    </row>
    <row r="83" spans="1:13" ht="39">
      <c r="A83" s="8" t="s">
        <v>166</v>
      </c>
      <c r="B83" s="9" t="s">
        <v>167</v>
      </c>
      <c r="C83" s="16">
        <f>Лист1!C83/1000</f>
        <v>5</v>
      </c>
      <c r="D83" s="16">
        <f>Лист1!D83/1000</f>
        <v>5</v>
      </c>
      <c r="E83" s="16">
        <f>Лист1!E83/1000</f>
        <v>1.5</v>
      </c>
      <c r="F83" s="16">
        <f>Лист1!F83/1000</f>
        <v>0</v>
      </c>
      <c r="G83" s="16">
        <f>Лист1!G83/1000</f>
        <v>0</v>
      </c>
      <c r="H83" s="16">
        <f>Лист1!H83/1000</f>
        <v>0</v>
      </c>
      <c r="I83" s="17">
        <v>0</v>
      </c>
      <c r="J83" s="17">
        <v>0</v>
      </c>
      <c r="K83" s="17">
        <f t="shared" si="3"/>
        <v>1.5</v>
      </c>
      <c r="L83" s="17">
        <f t="shared" si="4"/>
        <v>5</v>
      </c>
      <c r="M83" s="17">
        <f t="shared" si="5"/>
        <v>0</v>
      </c>
    </row>
    <row r="84" spans="1:13" ht="12.75">
      <c r="A84" s="8" t="s">
        <v>168</v>
      </c>
      <c r="B84" s="9" t="s">
        <v>169</v>
      </c>
      <c r="C84" s="16">
        <f>Лист1!C84/1000</f>
        <v>5</v>
      </c>
      <c r="D84" s="16">
        <f>Лист1!D84/1000</f>
        <v>5</v>
      </c>
      <c r="E84" s="16">
        <f>Лист1!E84/1000</f>
        <v>1.5</v>
      </c>
      <c r="F84" s="16">
        <f>Лист1!F84/1000</f>
        <v>0</v>
      </c>
      <c r="G84" s="16">
        <f>Лист1!G84/1000</f>
        <v>0</v>
      </c>
      <c r="H84" s="16">
        <f>Лист1!H84/1000</f>
        <v>0</v>
      </c>
      <c r="I84" s="17">
        <v>0</v>
      </c>
      <c r="J84" s="17">
        <v>0</v>
      </c>
      <c r="K84" s="17">
        <f t="shared" si="3"/>
        <v>1.5</v>
      </c>
      <c r="L84" s="17">
        <f t="shared" si="4"/>
        <v>5</v>
      </c>
      <c r="M84" s="17">
        <f t="shared" si="5"/>
        <v>0</v>
      </c>
    </row>
    <row r="85" spans="1:13" ht="26.25">
      <c r="A85" s="5" t="s">
        <v>170</v>
      </c>
      <c r="B85" s="6" t="s">
        <v>171</v>
      </c>
      <c r="C85" s="15">
        <f>Лист1!C85/1000</f>
        <v>120</v>
      </c>
      <c r="D85" s="15">
        <f>Лист1!D85/1000</f>
        <v>200</v>
      </c>
      <c r="E85" s="15">
        <f>Лист1!E85/1000</f>
        <v>195.9</v>
      </c>
      <c r="F85" s="15">
        <f>Лист1!F85/1000</f>
        <v>180.5785</v>
      </c>
      <c r="G85" s="15">
        <f>Лист1!G85/1000</f>
        <v>0</v>
      </c>
      <c r="H85" s="15">
        <f>Лист1!H85/1000</f>
        <v>177.7935</v>
      </c>
      <c r="I85" s="15">
        <v>2785</v>
      </c>
      <c r="J85" s="15">
        <v>4985</v>
      </c>
      <c r="K85" s="15">
        <f t="shared" si="3"/>
        <v>15.321500000000015</v>
      </c>
      <c r="L85" s="15">
        <f t="shared" si="4"/>
        <v>19.42150000000001</v>
      </c>
      <c r="M85" s="15">
        <f t="shared" si="5"/>
        <v>92.17891781521183</v>
      </c>
    </row>
    <row r="86" spans="1:13" ht="12.75">
      <c r="A86" s="8" t="s">
        <v>172</v>
      </c>
      <c r="B86" s="9" t="s">
        <v>173</v>
      </c>
      <c r="C86" s="16">
        <f>Лист1!C86/1000</f>
        <v>5</v>
      </c>
      <c r="D86" s="16">
        <f>Лист1!D86/1000</f>
        <v>5</v>
      </c>
      <c r="E86" s="16">
        <f>Лист1!E86/1000</f>
        <v>0.9</v>
      </c>
      <c r="F86" s="16">
        <f>Лист1!F86/1000</f>
        <v>0</v>
      </c>
      <c r="G86" s="16">
        <f>Лист1!G86/1000</f>
        <v>0</v>
      </c>
      <c r="H86" s="16">
        <f>Лист1!H86/1000</f>
        <v>0</v>
      </c>
      <c r="I86" s="17">
        <v>0</v>
      </c>
      <c r="J86" s="17">
        <v>0</v>
      </c>
      <c r="K86" s="17">
        <f t="shared" si="3"/>
        <v>0.9</v>
      </c>
      <c r="L86" s="17">
        <f t="shared" si="4"/>
        <v>5</v>
      </c>
      <c r="M86" s="17">
        <f t="shared" si="5"/>
        <v>0</v>
      </c>
    </row>
    <row r="87" spans="1:13" ht="12.75">
      <c r="A87" s="8" t="s">
        <v>174</v>
      </c>
      <c r="B87" s="9" t="s">
        <v>175</v>
      </c>
      <c r="C87" s="16">
        <f>Лист1!C87/1000</f>
        <v>115</v>
      </c>
      <c r="D87" s="16">
        <f>Лист1!D87/1000</f>
        <v>195</v>
      </c>
      <c r="E87" s="16">
        <f>Лист1!E87/1000</f>
        <v>195</v>
      </c>
      <c r="F87" s="16">
        <f>Лист1!F87/1000</f>
        <v>180.5785</v>
      </c>
      <c r="G87" s="16">
        <f>Лист1!G87/1000</f>
        <v>0</v>
      </c>
      <c r="H87" s="16">
        <f>Лист1!H87/1000</f>
        <v>177.7935</v>
      </c>
      <c r="I87" s="17">
        <v>2785</v>
      </c>
      <c r="J87" s="17">
        <v>4985</v>
      </c>
      <c r="K87" s="17">
        <f t="shared" si="3"/>
        <v>14.421500000000009</v>
      </c>
      <c r="L87" s="17">
        <f t="shared" si="4"/>
        <v>14.421500000000009</v>
      </c>
      <c r="M87" s="17">
        <f t="shared" si="5"/>
        <v>92.60435897435897</v>
      </c>
    </row>
    <row r="88" spans="1:13" ht="12.75">
      <c r="A88" s="5" t="s">
        <v>176</v>
      </c>
      <c r="B88" s="6" t="s">
        <v>177</v>
      </c>
      <c r="C88" s="15">
        <f>Лист1!C88/1000</f>
        <v>174019.5</v>
      </c>
      <c r="D88" s="15">
        <f>Лист1!D88/1000</f>
        <v>175854.18694999997</v>
      </c>
      <c r="E88" s="15">
        <f>Лист1!E88/1000</f>
        <v>81672.25795</v>
      </c>
      <c r="F88" s="15">
        <f>Лист1!F88/1000</f>
        <v>49573.14014</v>
      </c>
      <c r="G88" s="15">
        <f>Лист1!G88/1000</f>
        <v>0</v>
      </c>
      <c r="H88" s="15">
        <f>Лист1!H88/1000</f>
        <v>49373.549629999994</v>
      </c>
      <c r="I88" s="15">
        <v>199590.51</v>
      </c>
      <c r="J88" s="15">
        <v>11993558.589999992</v>
      </c>
      <c r="K88" s="15">
        <f t="shared" si="3"/>
        <v>32099.117809999996</v>
      </c>
      <c r="L88" s="15">
        <f t="shared" si="4"/>
        <v>126281.04680999997</v>
      </c>
      <c r="M88" s="15">
        <f t="shared" si="5"/>
        <v>60.69764860713025</v>
      </c>
    </row>
    <row r="89" spans="1:1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N41"/>
  <sheetViews>
    <sheetView tabSelected="1" view="pageBreakPreview" zoomScale="120" zoomScaleSheetLayoutView="120" zoomScalePageLayoutView="0" workbookViewId="0" topLeftCell="A31">
      <selection activeCell="B42" sqref="B42"/>
    </sheetView>
  </sheetViews>
  <sheetFormatPr defaultColWidth="9.00390625" defaultRowHeight="12.75"/>
  <cols>
    <col min="1" max="1" width="8.875" style="12" customWidth="1"/>
    <col min="2" max="2" width="39.125" style="12" customWidth="1"/>
    <col min="3" max="3" width="11.375" style="12" customWidth="1"/>
    <col min="4" max="4" width="11.875" style="12" customWidth="1"/>
    <col min="5" max="5" width="13.125" style="12" customWidth="1"/>
    <col min="6" max="6" width="0.37109375" style="12" hidden="1" customWidth="1"/>
    <col min="7" max="7" width="8.875" style="12" hidden="1" customWidth="1"/>
    <col min="8" max="8" width="11.375" style="12" customWidth="1"/>
    <col min="9" max="9" width="0.37109375" style="12" hidden="1" customWidth="1"/>
    <col min="10" max="12" width="8.875" style="12" hidden="1" customWidth="1"/>
    <col min="13" max="13" width="9.125" style="12" hidden="1" customWidth="1"/>
    <col min="14" max="16384" width="8.875" style="12" customWidth="1"/>
  </cols>
  <sheetData>
    <row r="2" spans="1:12" ht="27.75" customHeight="1">
      <c r="A2" s="26" t="s">
        <v>197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>
      <c r="A3" s="27" t="s">
        <v>178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8:13" ht="12.75">
      <c r="H4" s="12" t="s">
        <v>196</v>
      </c>
      <c r="L4" s="13" t="s">
        <v>1</v>
      </c>
      <c r="M4" s="12" t="s">
        <v>196</v>
      </c>
    </row>
    <row r="5" spans="1:13" ht="96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201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2.75">
      <c r="A6" s="5" t="s">
        <v>19</v>
      </c>
      <c r="B6" s="6" t="s">
        <v>20</v>
      </c>
      <c r="C6" s="15">
        <f>Лист2!C6/1000</f>
        <v>2686.5</v>
      </c>
      <c r="D6" s="15">
        <f>Лист2!D6/1000</f>
        <v>2744.408</v>
      </c>
      <c r="E6" s="15">
        <f>Лист2!E6/1000</f>
        <v>812.033</v>
      </c>
      <c r="F6" s="15">
        <f>Лист2!F6/1000</f>
        <v>18.878</v>
      </c>
      <c r="G6" s="15">
        <f>Лист2!G6/1000</f>
        <v>0</v>
      </c>
      <c r="H6" s="15">
        <f>Лист2!H6/1000</f>
        <v>789.75487</v>
      </c>
      <c r="I6" s="7">
        <v>4100</v>
      </c>
      <c r="J6" s="7">
        <v>29244.5</v>
      </c>
      <c r="K6" s="7">
        <v>793155</v>
      </c>
      <c r="L6" s="7">
        <v>2725530</v>
      </c>
      <c r="M6" s="7">
        <f>IF(E6=0,0,(F6/E6)*100)</f>
        <v>2.324782367219066</v>
      </c>
    </row>
    <row r="7" spans="1:13" ht="17.25" customHeight="1">
      <c r="A7" s="8" t="s">
        <v>21</v>
      </c>
      <c r="B7" s="9" t="s">
        <v>22</v>
      </c>
      <c r="C7" s="16">
        <f>Лист2!C7/1000</f>
        <v>2167</v>
      </c>
      <c r="D7" s="16">
        <f>Лист2!D7/1000</f>
        <v>2178.98</v>
      </c>
      <c r="E7" s="16">
        <f>Лист2!E7/1000</f>
        <v>553.73</v>
      </c>
      <c r="F7" s="16">
        <f>Лист2!F7/1000</f>
        <v>4.1</v>
      </c>
      <c r="G7" s="16">
        <f>Лист2!G7/1000</f>
        <v>0</v>
      </c>
      <c r="H7" s="16">
        <f>Лист2!H7/1000</f>
        <v>523.8334600000001</v>
      </c>
      <c r="I7" s="10">
        <v>4100</v>
      </c>
      <c r="J7" s="10">
        <v>17497.5</v>
      </c>
      <c r="K7" s="10">
        <v>549630</v>
      </c>
      <c r="L7" s="10">
        <v>2174880</v>
      </c>
      <c r="M7" s="7">
        <f>IF(E7=0,0,(F7/E7)*100)</f>
        <v>0.7404330630451663</v>
      </c>
    </row>
    <row r="8" spans="1:13" ht="37.5" customHeight="1">
      <c r="A8" s="8" t="s">
        <v>23</v>
      </c>
      <c r="B8" s="9" t="s">
        <v>24</v>
      </c>
      <c r="C8" s="16">
        <f>Лист2!C8/1000</f>
        <v>461.8</v>
      </c>
      <c r="D8" s="16">
        <f>Лист2!D8/1000</f>
        <v>505.968</v>
      </c>
      <c r="E8" s="16">
        <f>Лист2!E8/1000</f>
        <v>221.118</v>
      </c>
      <c r="F8" s="16">
        <f>Лист2!F8/1000</f>
        <v>14.778</v>
      </c>
      <c r="G8" s="16">
        <f>Лист2!G8/1000</f>
        <v>0</v>
      </c>
      <c r="H8" s="16">
        <f>Лист2!H8/1000</f>
        <v>204.91008</v>
      </c>
      <c r="I8" s="10">
        <v>0</v>
      </c>
      <c r="J8" s="10">
        <v>11694</v>
      </c>
      <c r="K8" s="10">
        <v>206340</v>
      </c>
      <c r="L8" s="10">
        <v>491190</v>
      </c>
      <c r="M8" s="10">
        <v>6.683309364230864</v>
      </c>
    </row>
    <row r="9" spans="1:13" ht="36" customHeight="1">
      <c r="A9" s="8" t="s">
        <v>27</v>
      </c>
      <c r="B9" s="9" t="s">
        <v>28</v>
      </c>
      <c r="C9" s="16">
        <f>Лист2!C9/1000</f>
        <v>20.5</v>
      </c>
      <c r="D9" s="16">
        <f>Лист2!D9/1000</f>
        <v>20.5</v>
      </c>
      <c r="E9" s="16">
        <f>Лист2!E9/1000</f>
        <v>5.125</v>
      </c>
      <c r="F9" s="16">
        <f>Лист2!F9/1000</f>
        <v>0</v>
      </c>
      <c r="G9" s="16">
        <f>Лист2!G9/1000</f>
        <v>0</v>
      </c>
      <c r="H9" s="16">
        <f>Лист2!H9/1000</f>
        <v>60.36492</v>
      </c>
      <c r="I9" s="10">
        <v>0</v>
      </c>
      <c r="J9" s="10">
        <v>0</v>
      </c>
      <c r="K9" s="10">
        <v>5125</v>
      </c>
      <c r="L9" s="10">
        <v>20500</v>
      </c>
      <c r="M9" s="10">
        <v>0</v>
      </c>
    </row>
    <row r="10" spans="1:13" ht="26.25" customHeight="1">
      <c r="A10" s="8" t="s">
        <v>29</v>
      </c>
      <c r="B10" s="9" t="s">
        <v>30</v>
      </c>
      <c r="C10" s="16">
        <f>Лист2!C10/1000</f>
        <v>0.2</v>
      </c>
      <c r="D10" s="16">
        <f>Лист2!D10/1000</f>
        <v>0.2</v>
      </c>
      <c r="E10" s="16">
        <f>Лист2!E10/1000</f>
        <v>0.05</v>
      </c>
      <c r="F10" s="16">
        <f>Лист2!F10/1000</f>
        <v>0</v>
      </c>
      <c r="G10" s="16">
        <f>Лист2!G10/1000</f>
        <v>0</v>
      </c>
      <c r="H10" s="16">
        <f>Лист2!H10/1000</f>
        <v>0</v>
      </c>
      <c r="I10" s="10">
        <v>0</v>
      </c>
      <c r="J10" s="10">
        <v>0</v>
      </c>
      <c r="K10" s="10">
        <v>50</v>
      </c>
      <c r="L10" s="10">
        <v>200</v>
      </c>
      <c r="M10" s="10">
        <v>0</v>
      </c>
    </row>
    <row r="11" spans="1:13" ht="33" customHeight="1">
      <c r="A11" s="8" t="s">
        <v>31</v>
      </c>
      <c r="B11" s="9" t="s">
        <v>32</v>
      </c>
      <c r="C11" s="16">
        <f>Лист2!C11/1000</f>
        <v>37</v>
      </c>
      <c r="D11" s="16">
        <f>Лист2!D11/1000</f>
        <v>38.76</v>
      </c>
      <c r="E11" s="16">
        <f>Лист2!E11/1000</f>
        <v>32.01</v>
      </c>
      <c r="F11" s="16">
        <f>Лист2!F11/1000</f>
        <v>0</v>
      </c>
      <c r="G11" s="16">
        <f>Лист2!G11/1000</f>
        <v>0</v>
      </c>
      <c r="H11" s="16">
        <f>Лист2!H11/1000</f>
        <v>0.6464099999999999</v>
      </c>
      <c r="I11" s="10">
        <v>0</v>
      </c>
      <c r="J11" s="10">
        <v>53</v>
      </c>
      <c r="K11" s="10">
        <v>32010</v>
      </c>
      <c r="L11" s="10">
        <v>38760</v>
      </c>
      <c r="M11" s="10">
        <v>0</v>
      </c>
    </row>
    <row r="12" spans="1:13" ht="12.75">
      <c r="A12" s="5" t="s">
        <v>39</v>
      </c>
      <c r="B12" s="6" t="s">
        <v>40</v>
      </c>
      <c r="C12" s="15">
        <f>Лист2!C12/1000</f>
        <v>900</v>
      </c>
      <c r="D12" s="15">
        <f>Лист2!D12/1000</f>
        <v>1081.24</v>
      </c>
      <c r="E12" s="15">
        <f>Лист2!E12/1000</f>
        <v>406.24</v>
      </c>
      <c r="F12" s="15">
        <f>Лист2!F12/1000</f>
        <v>181.24</v>
      </c>
      <c r="G12" s="15">
        <f>Лист2!G12/1000</f>
        <v>0</v>
      </c>
      <c r="H12" s="15">
        <f>Лист2!H12/1000</f>
        <v>371.92211</v>
      </c>
      <c r="I12" s="7">
        <v>181240</v>
      </c>
      <c r="J12" s="7">
        <v>241419.26</v>
      </c>
      <c r="K12" s="7">
        <v>225000</v>
      </c>
      <c r="L12" s="7">
        <v>900000</v>
      </c>
      <c r="M12" s="7">
        <v>44.61402126821583</v>
      </c>
    </row>
    <row r="13" spans="1:13" ht="12.75">
      <c r="A13" s="8" t="s">
        <v>41</v>
      </c>
      <c r="B13" s="9" t="s">
        <v>42</v>
      </c>
      <c r="C13" s="16">
        <f>Лист2!C13/1000</f>
        <v>530</v>
      </c>
      <c r="D13" s="16">
        <f>Лист2!D13/1000</f>
        <v>711.24</v>
      </c>
      <c r="E13" s="16">
        <f>Лист2!E13/1000</f>
        <v>313.74</v>
      </c>
      <c r="F13" s="16">
        <f>Лист2!F13/1000</f>
        <v>181.24</v>
      </c>
      <c r="G13" s="16">
        <f>Лист2!G13/1000</f>
        <v>0</v>
      </c>
      <c r="H13" s="16">
        <f>Лист2!H13/1000</f>
        <v>255.1117</v>
      </c>
      <c r="I13" s="10">
        <v>181240</v>
      </c>
      <c r="J13" s="10">
        <v>240914.95</v>
      </c>
      <c r="K13" s="10">
        <v>132500</v>
      </c>
      <c r="L13" s="10">
        <v>530000</v>
      </c>
      <c r="M13" s="10">
        <v>57.76757824950596</v>
      </c>
    </row>
    <row r="14" spans="1:13" ht="28.5" customHeight="1">
      <c r="A14" s="8" t="s">
        <v>43</v>
      </c>
      <c r="B14" s="9" t="s">
        <v>44</v>
      </c>
      <c r="C14" s="16">
        <f>Лист2!C14/1000</f>
        <v>370</v>
      </c>
      <c r="D14" s="16">
        <f>Лист2!D14/1000</f>
        <v>370</v>
      </c>
      <c r="E14" s="16">
        <f>Лист2!E14/1000</f>
        <v>92.5</v>
      </c>
      <c r="F14" s="16">
        <f>Лист2!F14/1000</f>
        <v>0</v>
      </c>
      <c r="G14" s="16">
        <f>Лист2!G14/1000</f>
        <v>0</v>
      </c>
      <c r="H14" s="16">
        <f>Лист2!H14/1000</f>
        <v>116.81041</v>
      </c>
      <c r="I14" s="10">
        <v>0</v>
      </c>
      <c r="J14" s="10">
        <v>504.31</v>
      </c>
      <c r="K14" s="10">
        <v>92500</v>
      </c>
      <c r="L14" s="10">
        <v>370000</v>
      </c>
      <c r="M14" s="10">
        <v>0</v>
      </c>
    </row>
    <row r="15" spans="1:13" ht="30" customHeight="1">
      <c r="A15" s="5" t="s">
        <v>53</v>
      </c>
      <c r="B15" s="6" t="s">
        <v>54</v>
      </c>
      <c r="C15" s="15">
        <f>Лист2!C15/1000</f>
        <v>122</v>
      </c>
      <c r="D15" s="15">
        <f>Лист2!D15/1000</f>
        <v>156.74005</v>
      </c>
      <c r="E15" s="15">
        <f>Лист2!E15/1000</f>
        <v>102.74005</v>
      </c>
      <c r="F15" s="15">
        <f>Лист2!F15/1000</f>
        <v>84.74005</v>
      </c>
      <c r="G15" s="15">
        <f>Лист2!G15/1000</f>
        <v>0</v>
      </c>
      <c r="H15" s="15">
        <f>Лист2!H15/1000</f>
        <v>101.81586</v>
      </c>
      <c r="I15" s="7">
        <v>0</v>
      </c>
      <c r="J15" s="7">
        <v>5640.04</v>
      </c>
      <c r="K15" s="7">
        <v>18000</v>
      </c>
      <c r="L15" s="7">
        <v>72000</v>
      </c>
      <c r="M15" s="7">
        <v>82.48005524622579</v>
      </c>
    </row>
    <row r="16" spans="1:13" ht="81.75" customHeight="1">
      <c r="A16" s="8" t="s">
        <v>58</v>
      </c>
      <c r="B16" s="29" t="s">
        <v>199</v>
      </c>
      <c r="C16" s="16">
        <f>Лист2!C16/1000</f>
        <v>50</v>
      </c>
      <c r="D16" s="16">
        <f>Лист2!D16/1000</f>
        <v>84.74005</v>
      </c>
      <c r="E16" s="16">
        <f>Лист2!E16/1000</f>
        <v>84.74005</v>
      </c>
      <c r="F16" s="16">
        <f>Лист2!F16/1000</f>
        <v>84.74005</v>
      </c>
      <c r="G16" s="16">
        <f>Лист2!G16/1000</f>
        <v>0</v>
      </c>
      <c r="H16" s="16">
        <f>Лист2!H16/1000</f>
        <v>84.74005</v>
      </c>
      <c r="I16" s="10">
        <v>0</v>
      </c>
      <c r="J16" s="10">
        <v>0</v>
      </c>
      <c r="K16" s="10">
        <v>0</v>
      </c>
      <c r="L16" s="10">
        <v>0</v>
      </c>
      <c r="M16" s="10">
        <v>100</v>
      </c>
    </row>
    <row r="17" spans="1:13" ht="33" customHeight="1">
      <c r="A17" s="8" t="s">
        <v>112</v>
      </c>
      <c r="B17" s="9" t="s">
        <v>113</v>
      </c>
      <c r="C17" s="16">
        <f>Лист2!C17/1000</f>
        <v>72</v>
      </c>
      <c r="D17" s="16">
        <f>Лист2!D17/1000</f>
        <v>72</v>
      </c>
      <c r="E17" s="16">
        <f>Лист2!E17/1000</f>
        <v>18</v>
      </c>
      <c r="F17" s="16">
        <f>Лист2!F17/1000</f>
        <v>0</v>
      </c>
      <c r="G17" s="16">
        <f>Лист2!G17/1000</f>
        <v>0</v>
      </c>
      <c r="H17" s="16">
        <f>Лист2!H17/1000</f>
        <v>17.07581</v>
      </c>
      <c r="I17" s="10">
        <v>0</v>
      </c>
      <c r="J17" s="10">
        <v>5640.04</v>
      </c>
      <c r="K17" s="10">
        <v>18000</v>
      </c>
      <c r="L17" s="10">
        <v>72000</v>
      </c>
      <c r="M17" s="10">
        <v>0</v>
      </c>
    </row>
    <row r="18" spans="1:13" ht="12.75">
      <c r="A18" s="5" t="s">
        <v>124</v>
      </c>
      <c r="B18" s="6" t="s">
        <v>125</v>
      </c>
      <c r="C18" s="15">
        <f>Лист2!C18/1000</f>
        <v>210</v>
      </c>
      <c r="D18" s="15">
        <f>Лист2!D18/1000</f>
        <v>210</v>
      </c>
      <c r="E18" s="15">
        <f>Лист2!E18/1000</f>
        <v>2.5</v>
      </c>
      <c r="F18" s="15">
        <f>Лист2!F18/1000</f>
        <v>0</v>
      </c>
      <c r="G18" s="15">
        <f>Лист2!G18/1000</f>
        <v>0</v>
      </c>
      <c r="H18" s="15">
        <f>Лист2!H18/1000</f>
        <v>0</v>
      </c>
      <c r="I18" s="7">
        <v>0</v>
      </c>
      <c r="J18" s="7">
        <v>0</v>
      </c>
      <c r="K18" s="7">
        <v>2500</v>
      </c>
      <c r="L18" s="7">
        <v>210000</v>
      </c>
      <c r="M18" s="7">
        <v>0</v>
      </c>
    </row>
    <row r="19" spans="1:13" ht="26.25">
      <c r="A19" s="8" t="s">
        <v>179</v>
      </c>
      <c r="B19" s="9" t="s">
        <v>180</v>
      </c>
      <c r="C19" s="16">
        <f>Лист2!C19/1000</f>
        <v>200</v>
      </c>
      <c r="D19" s="16">
        <f>Лист2!D19/1000</f>
        <v>200</v>
      </c>
      <c r="E19" s="16">
        <f>Лист2!E19/1000</f>
        <v>0</v>
      </c>
      <c r="F19" s="16">
        <f>Лист2!F19/1000</f>
        <v>0</v>
      </c>
      <c r="G19" s="16">
        <f>Лист2!G19/1000</f>
        <v>0</v>
      </c>
      <c r="H19" s="16">
        <f>Лист2!H19/1000</f>
        <v>0</v>
      </c>
      <c r="I19" s="10">
        <v>0</v>
      </c>
      <c r="J19" s="10">
        <v>0</v>
      </c>
      <c r="K19" s="10">
        <v>0</v>
      </c>
      <c r="L19" s="10">
        <v>200000</v>
      </c>
      <c r="M19" s="10">
        <v>0</v>
      </c>
    </row>
    <row r="20" spans="1:13" ht="12.75">
      <c r="A20" s="8" t="s">
        <v>181</v>
      </c>
      <c r="B20" s="9" t="s">
        <v>182</v>
      </c>
      <c r="C20" s="16">
        <f>Лист2!C20/1000</f>
        <v>10</v>
      </c>
      <c r="D20" s="16">
        <f>Лист2!D20/1000</f>
        <v>10</v>
      </c>
      <c r="E20" s="16">
        <f>Лист2!E20/1000</f>
        <v>2.5</v>
      </c>
      <c r="F20" s="16">
        <f>Лист2!F20/1000</f>
        <v>0</v>
      </c>
      <c r="G20" s="16">
        <f>Лист2!G20/1000</f>
        <v>0</v>
      </c>
      <c r="H20" s="16">
        <f>Лист2!H20/1000</f>
        <v>0</v>
      </c>
      <c r="I20" s="10">
        <v>0</v>
      </c>
      <c r="J20" s="10">
        <v>0</v>
      </c>
      <c r="K20" s="10">
        <v>2500</v>
      </c>
      <c r="L20" s="10">
        <v>10000</v>
      </c>
      <c r="M20" s="10">
        <v>0</v>
      </c>
    </row>
    <row r="21" spans="1:13" ht="12.75">
      <c r="A21" s="5" t="s">
        <v>130</v>
      </c>
      <c r="B21" s="6" t="s">
        <v>131</v>
      </c>
      <c r="C21" s="15">
        <f>Лист2!C21/1000</f>
        <v>526</v>
      </c>
      <c r="D21" s="15">
        <f>Лист2!D21/1000</f>
        <v>625.9</v>
      </c>
      <c r="E21" s="15">
        <f>Лист2!E21/1000</f>
        <v>265.15</v>
      </c>
      <c r="F21" s="15">
        <f>Лист2!F21/1000</f>
        <v>14.89703</v>
      </c>
      <c r="G21" s="15">
        <f>Лист2!G21/1000</f>
        <v>0</v>
      </c>
      <c r="H21" s="15">
        <f>Лист2!H21/1000</f>
        <v>93.31941</v>
      </c>
      <c r="I21" s="7">
        <v>14897.03</v>
      </c>
      <c r="J21" s="7">
        <v>33334.5</v>
      </c>
      <c r="K21" s="7">
        <v>250252.97</v>
      </c>
      <c r="L21" s="7">
        <v>611002.97</v>
      </c>
      <c r="M21" s="7">
        <v>5.618340561946068</v>
      </c>
    </row>
    <row r="22" spans="1:13" ht="12.75">
      <c r="A22" s="8" t="s">
        <v>134</v>
      </c>
      <c r="B22" s="9" t="s">
        <v>135</v>
      </c>
      <c r="C22" s="16">
        <f>Лист2!C22/1000</f>
        <v>85</v>
      </c>
      <c r="D22" s="16">
        <f>Лист2!D22/1000</f>
        <v>85</v>
      </c>
      <c r="E22" s="16">
        <f>Лист2!E22/1000</f>
        <v>55</v>
      </c>
      <c r="F22" s="16">
        <f>Лист2!F22/1000</f>
        <v>14.89703</v>
      </c>
      <c r="G22" s="16">
        <f>Лист2!G22/1000</f>
        <v>0</v>
      </c>
      <c r="H22" s="16">
        <f>Лист2!H22/1000</f>
        <v>11.161209999999999</v>
      </c>
      <c r="I22" s="10">
        <v>14897.03</v>
      </c>
      <c r="J22" s="10">
        <v>18354.9</v>
      </c>
      <c r="K22" s="10">
        <v>40102.97</v>
      </c>
      <c r="L22" s="10">
        <v>70102.97</v>
      </c>
      <c r="M22" s="10">
        <v>27.085509090909092</v>
      </c>
    </row>
    <row r="23" spans="1:13" ht="12.75">
      <c r="A23" s="8" t="s">
        <v>136</v>
      </c>
      <c r="B23" s="9" t="s">
        <v>137</v>
      </c>
      <c r="C23" s="16">
        <f>Лист2!C23/1000</f>
        <v>6</v>
      </c>
      <c r="D23" s="16">
        <f>Лист2!D23/1000</f>
        <v>6</v>
      </c>
      <c r="E23" s="16">
        <f>Лист2!E23/1000</f>
        <v>1.5</v>
      </c>
      <c r="F23" s="16">
        <f>Лист2!F23/1000</f>
        <v>0</v>
      </c>
      <c r="G23" s="16">
        <f>Лист2!G23/1000</f>
        <v>0</v>
      </c>
      <c r="H23" s="16">
        <f>Лист2!H23/1000</f>
        <v>2.13637</v>
      </c>
      <c r="I23" s="10">
        <v>0</v>
      </c>
      <c r="J23" s="10">
        <v>1891.59</v>
      </c>
      <c r="K23" s="10">
        <v>1500</v>
      </c>
      <c r="L23" s="10">
        <v>6000</v>
      </c>
      <c r="M23" s="10">
        <v>0</v>
      </c>
    </row>
    <row r="24" spans="1:13" ht="26.25">
      <c r="A24" s="8" t="s">
        <v>138</v>
      </c>
      <c r="B24" s="9" t="s">
        <v>139</v>
      </c>
      <c r="C24" s="16">
        <f>Лист2!C24/1000</f>
        <v>108</v>
      </c>
      <c r="D24" s="16">
        <f>Лист2!D24/1000</f>
        <v>207.9</v>
      </c>
      <c r="E24" s="16">
        <f>Лист2!E24/1000</f>
        <v>126.9</v>
      </c>
      <c r="F24" s="16">
        <f>Лист2!F24/1000</f>
        <v>0</v>
      </c>
      <c r="G24" s="16">
        <f>Лист2!G24/1000</f>
        <v>0</v>
      </c>
      <c r="H24" s="16">
        <f>Лист2!H24/1000</f>
        <v>19.34054</v>
      </c>
      <c r="I24" s="10">
        <v>0</v>
      </c>
      <c r="J24" s="10">
        <v>0</v>
      </c>
      <c r="K24" s="10">
        <v>126900</v>
      </c>
      <c r="L24" s="10">
        <v>207900</v>
      </c>
      <c r="M24" s="10">
        <v>0</v>
      </c>
    </row>
    <row r="25" spans="1:13" ht="12.75">
      <c r="A25" s="8" t="s">
        <v>140</v>
      </c>
      <c r="B25" s="9" t="s">
        <v>141</v>
      </c>
      <c r="C25" s="16">
        <f>Лист2!C25/1000</f>
        <v>327</v>
      </c>
      <c r="D25" s="16">
        <f>Лист2!D25/1000</f>
        <v>327</v>
      </c>
      <c r="E25" s="16">
        <f>Лист2!E25/1000</f>
        <v>81.75</v>
      </c>
      <c r="F25" s="16">
        <f>Лист2!F25/1000</f>
        <v>0</v>
      </c>
      <c r="G25" s="16">
        <f>Лист2!G25/1000</f>
        <v>0</v>
      </c>
      <c r="H25" s="16">
        <f>Лист2!H25/1000</f>
        <v>60.681290000000004</v>
      </c>
      <c r="I25" s="10">
        <v>0</v>
      </c>
      <c r="J25" s="10">
        <v>13088.01</v>
      </c>
      <c r="K25" s="10">
        <v>81750</v>
      </c>
      <c r="L25" s="10">
        <v>327000</v>
      </c>
      <c r="M25" s="10">
        <v>0</v>
      </c>
    </row>
    <row r="26" spans="1:13" ht="12.75">
      <c r="A26" s="5" t="s">
        <v>146</v>
      </c>
      <c r="B26" s="6" t="s">
        <v>147</v>
      </c>
      <c r="C26" s="15">
        <f>Лист2!C26/1000</f>
        <v>0.5</v>
      </c>
      <c r="D26" s="15">
        <f>Лист2!D26/1000</f>
        <v>0.5</v>
      </c>
      <c r="E26" s="15">
        <f>Лист2!E26/1000</f>
        <v>0.125</v>
      </c>
      <c r="F26" s="15">
        <f>Лист2!F26/1000</f>
        <v>0</v>
      </c>
      <c r="G26" s="15">
        <f>Лист2!G26/1000</f>
        <v>0</v>
      </c>
      <c r="H26" s="15">
        <f>Лист2!H26/1000</f>
        <v>0.2</v>
      </c>
      <c r="I26" s="7">
        <v>0</v>
      </c>
      <c r="J26" s="7">
        <v>0</v>
      </c>
      <c r="K26" s="7">
        <v>125</v>
      </c>
      <c r="L26" s="7">
        <v>500</v>
      </c>
      <c r="M26" s="7">
        <v>0</v>
      </c>
    </row>
    <row r="27" spans="1:13" ht="26.25">
      <c r="A27" s="8" t="s">
        <v>150</v>
      </c>
      <c r="B27" s="9" t="s">
        <v>151</v>
      </c>
      <c r="C27" s="16">
        <f>Лист2!C27/1000</f>
        <v>0.5</v>
      </c>
      <c r="D27" s="16">
        <f>Лист2!D27/1000</f>
        <v>0.5</v>
      </c>
      <c r="E27" s="16">
        <f>Лист2!E27/1000</f>
        <v>0.125</v>
      </c>
      <c r="F27" s="16">
        <f>Лист2!F27/1000</f>
        <v>0</v>
      </c>
      <c r="G27" s="16">
        <f>Лист2!G27/1000</f>
        <v>0</v>
      </c>
      <c r="H27" s="16">
        <f>Лист2!H27/1000</f>
        <v>0.2</v>
      </c>
      <c r="I27" s="10">
        <v>0</v>
      </c>
      <c r="J27" s="10">
        <v>0</v>
      </c>
      <c r="K27" s="10">
        <v>125</v>
      </c>
      <c r="L27" s="10">
        <v>500</v>
      </c>
      <c r="M27" s="10">
        <v>0</v>
      </c>
    </row>
    <row r="28" spans="1:13" ht="12.75">
      <c r="A28" s="5" t="s">
        <v>154</v>
      </c>
      <c r="B28" s="6" t="s">
        <v>155</v>
      </c>
      <c r="C28" s="15">
        <f>Лист2!C28/1000</f>
        <v>7085</v>
      </c>
      <c r="D28" s="15">
        <f>Лист2!D28/1000</f>
        <v>7412.306</v>
      </c>
      <c r="E28" s="15">
        <f>Лист2!E28/1000</f>
        <v>6042.52</v>
      </c>
      <c r="F28" s="15">
        <f>Лист2!F28/1000</f>
        <v>1567.71712</v>
      </c>
      <c r="G28" s="15">
        <f>Лист2!G28/1000</f>
        <v>0</v>
      </c>
      <c r="H28" s="15">
        <f>Лист2!H28/1000</f>
        <v>925.89203</v>
      </c>
      <c r="I28" s="7">
        <v>641825.09</v>
      </c>
      <c r="J28" s="7">
        <v>641825.09</v>
      </c>
      <c r="K28" s="7">
        <v>4474802.88</v>
      </c>
      <c r="L28" s="7">
        <v>5844588.88</v>
      </c>
      <c r="M28" s="7">
        <v>25.944756823312133</v>
      </c>
    </row>
    <row r="29" spans="1:13" ht="12.75">
      <c r="A29" s="8" t="s">
        <v>183</v>
      </c>
      <c r="B29" s="9" t="s">
        <v>184</v>
      </c>
      <c r="C29" s="16">
        <f>Лист2!C29/1000</f>
        <v>7085</v>
      </c>
      <c r="D29" s="16">
        <f>Лист2!D29/1000</f>
        <v>7412.306</v>
      </c>
      <c r="E29" s="16">
        <f>Лист2!E29/1000</f>
        <v>6042.52</v>
      </c>
      <c r="F29" s="16">
        <f>Лист2!F29/1000</f>
        <v>1567.71712</v>
      </c>
      <c r="G29" s="16">
        <f>Лист2!G29/1000</f>
        <v>0</v>
      </c>
      <c r="H29" s="16">
        <f>Лист2!H29/1000</f>
        <v>925.89203</v>
      </c>
      <c r="I29" s="10">
        <v>641825.09</v>
      </c>
      <c r="J29" s="10">
        <v>641825.09</v>
      </c>
      <c r="K29" s="10">
        <v>4474802.88</v>
      </c>
      <c r="L29" s="10">
        <v>5844588.88</v>
      </c>
      <c r="M29" s="10">
        <v>25.944756823312133</v>
      </c>
    </row>
    <row r="30" spans="1:13" ht="39">
      <c r="A30" s="5" t="s">
        <v>158</v>
      </c>
      <c r="B30" s="6" t="s">
        <v>159</v>
      </c>
      <c r="C30" s="15">
        <f>Лист2!C30/1000</f>
        <v>2407.4</v>
      </c>
      <c r="D30" s="15">
        <f>Лист2!D30/1000</f>
        <v>2554.477</v>
      </c>
      <c r="E30" s="15">
        <f>Лист2!E30/1000</f>
        <v>824.177</v>
      </c>
      <c r="F30" s="15">
        <f>Лист2!F30/1000</f>
        <v>204.62807999999998</v>
      </c>
      <c r="G30" s="15">
        <f>Лист2!G30/1000</f>
        <v>0</v>
      </c>
      <c r="H30" s="15">
        <f>Лист2!H30/1000</f>
        <v>204.62807999999998</v>
      </c>
      <c r="I30" s="7">
        <v>0</v>
      </c>
      <c r="J30" s="7">
        <v>0</v>
      </c>
      <c r="K30" s="7">
        <v>619548.92</v>
      </c>
      <c r="L30" s="7">
        <v>2349848.92</v>
      </c>
      <c r="M30" s="7">
        <v>24.828171618475157</v>
      </c>
    </row>
    <row r="31" spans="1:13" ht="52.5">
      <c r="A31" s="8" t="s">
        <v>185</v>
      </c>
      <c r="B31" s="9" t="s">
        <v>186</v>
      </c>
      <c r="C31" s="16">
        <f>Лист2!C31/1000</f>
        <v>2407.4</v>
      </c>
      <c r="D31" s="16">
        <f>Лист2!D31/1000</f>
        <v>2554.477</v>
      </c>
      <c r="E31" s="16">
        <f>Лист2!E31/1000</f>
        <v>824.177</v>
      </c>
      <c r="F31" s="16">
        <f>Лист2!F31/1000</f>
        <v>204.62807999999998</v>
      </c>
      <c r="G31" s="16">
        <f>Лист2!G31/1000</f>
        <v>0</v>
      </c>
      <c r="H31" s="16">
        <f>Лист2!H31/1000</f>
        <v>204.62807999999998</v>
      </c>
      <c r="I31" s="10">
        <v>0</v>
      </c>
      <c r="J31" s="10">
        <v>0</v>
      </c>
      <c r="K31" s="10">
        <v>619548.92</v>
      </c>
      <c r="L31" s="10">
        <v>2349848.92</v>
      </c>
      <c r="M31" s="10">
        <v>24.828171618475157</v>
      </c>
    </row>
    <row r="32" spans="1:13" ht="26.25">
      <c r="A32" s="5" t="s">
        <v>187</v>
      </c>
      <c r="B32" s="6" t="s">
        <v>188</v>
      </c>
      <c r="C32" s="15">
        <f>Лист2!C32/1000</f>
        <v>400</v>
      </c>
      <c r="D32" s="15">
        <f>Лист2!D32/1000</f>
        <v>1545.7</v>
      </c>
      <c r="E32" s="15">
        <f>Лист2!E32/1000</f>
        <v>1545.7</v>
      </c>
      <c r="F32" s="15">
        <f>Лист2!F32/1000</f>
        <v>1320.7</v>
      </c>
      <c r="G32" s="15">
        <f>Лист2!G32/1000</f>
        <v>0</v>
      </c>
      <c r="H32" s="15">
        <f>Лист2!H32/1000</f>
        <v>1266.7</v>
      </c>
      <c r="I32" s="7">
        <v>54000</v>
      </c>
      <c r="J32" s="7">
        <v>54000</v>
      </c>
      <c r="K32" s="7">
        <v>225000</v>
      </c>
      <c r="L32" s="7">
        <v>225000</v>
      </c>
      <c r="M32" s="7">
        <v>85.44348838713852</v>
      </c>
    </row>
    <row r="33" spans="1:13" ht="52.5">
      <c r="A33" s="8" t="s">
        <v>189</v>
      </c>
      <c r="B33" s="9" t="s">
        <v>198</v>
      </c>
      <c r="C33" s="16">
        <f>Лист2!C33/1000</f>
        <v>400</v>
      </c>
      <c r="D33" s="16">
        <f>Лист2!D33/1000</f>
        <v>1545.7</v>
      </c>
      <c r="E33" s="16">
        <f>Лист2!E33/1000</f>
        <v>1545.7</v>
      </c>
      <c r="F33" s="16">
        <f>Лист2!F33/1000</f>
        <v>1320.7</v>
      </c>
      <c r="G33" s="16">
        <f>Лист2!G33/1000</f>
        <v>0</v>
      </c>
      <c r="H33" s="16">
        <f>Лист2!H33/1000</f>
        <v>1266.7</v>
      </c>
      <c r="I33" s="10">
        <v>54000</v>
      </c>
      <c r="J33" s="10">
        <v>54000</v>
      </c>
      <c r="K33" s="10">
        <v>225000</v>
      </c>
      <c r="L33" s="10">
        <v>225000</v>
      </c>
      <c r="M33" s="10">
        <v>85.44348838713852</v>
      </c>
    </row>
    <row r="34" spans="1:13" ht="12.75">
      <c r="A34" s="5" t="s">
        <v>190</v>
      </c>
      <c r="B34" s="6" t="s">
        <v>191</v>
      </c>
      <c r="C34" s="15">
        <f>Лист2!C34/1000</f>
        <v>168</v>
      </c>
      <c r="D34" s="15">
        <f>Лист2!D34/1000</f>
        <v>181.262</v>
      </c>
      <c r="E34" s="15">
        <f>Лист2!E34/1000</f>
        <v>151.362</v>
      </c>
      <c r="F34" s="15">
        <f>Лист2!F34/1000</f>
        <v>50.73071</v>
      </c>
      <c r="G34" s="15">
        <f>Лист2!G34/1000</f>
        <v>0</v>
      </c>
      <c r="H34" s="15">
        <f>Лист2!H34/1000</f>
        <v>50.73071</v>
      </c>
      <c r="I34" s="7">
        <v>0</v>
      </c>
      <c r="J34" s="7">
        <v>0</v>
      </c>
      <c r="K34" s="7">
        <v>100631.29</v>
      </c>
      <c r="L34" s="7">
        <v>130531.29</v>
      </c>
      <c r="M34" s="7">
        <v>33.51614672110569</v>
      </c>
    </row>
    <row r="35" spans="1:13" ht="26.25">
      <c r="A35" s="8" t="s">
        <v>192</v>
      </c>
      <c r="B35" s="9" t="s">
        <v>193</v>
      </c>
      <c r="C35" s="16">
        <f>Лист2!C35/1000</f>
        <v>93</v>
      </c>
      <c r="D35" s="16">
        <f>Лист2!D35/1000</f>
        <v>93</v>
      </c>
      <c r="E35" s="16">
        <f>Лист2!E35/1000</f>
        <v>68.1</v>
      </c>
      <c r="F35" s="16">
        <f>Лист2!F35/1000</f>
        <v>3.27231</v>
      </c>
      <c r="G35" s="16">
        <f>Лист2!G35/1000</f>
        <v>0</v>
      </c>
      <c r="H35" s="16">
        <f>Лист2!H35/1000</f>
        <v>3.27231</v>
      </c>
      <c r="I35" s="10">
        <v>0</v>
      </c>
      <c r="J35" s="10">
        <v>0</v>
      </c>
      <c r="K35" s="10">
        <v>64827.69</v>
      </c>
      <c r="L35" s="10">
        <v>89727.69</v>
      </c>
      <c r="M35" s="10">
        <v>4.805154185022027</v>
      </c>
    </row>
    <row r="36" spans="1:13" ht="52.5">
      <c r="A36" s="8" t="s">
        <v>194</v>
      </c>
      <c r="B36" s="9" t="s">
        <v>195</v>
      </c>
      <c r="C36" s="16">
        <f>Лист2!C36/1000</f>
        <v>75</v>
      </c>
      <c r="D36" s="16">
        <f>Лист2!D36/1000</f>
        <v>88.262</v>
      </c>
      <c r="E36" s="16">
        <f>Лист2!E36/1000</f>
        <v>83.262</v>
      </c>
      <c r="F36" s="16">
        <f>Лист2!F36/1000</f>
        <v>47.458400000000005</v>
      </c>
      <c r="G36" s="16">
        <f>Лист2!G36/1000</f>
        <v>0</v>
      </c>
      <c r="H36" s="16">
        <f>Лист2!H36/1000</f>
        <v>47.458400000000005</v>
      </c>
      <c r="I36" s="10">
        <v>0</v>
      </c>
      <c r="J36" s="10">
        <v>0</v>
      </c>
      <c r="K36" s="10">
        <v>35803.6</v>
      </c>
      <c r="L36" s="10">
        <v>40803.6</v>
      </c>
      <c r="M36" s="10">
        <v>56.99887103360477</v>
      </c>
    </row>
    <row r="37" spans="1:13" ht="12.75">
      <c r="A37" s="5" t="s">
        <v>176</v>
      </c>
      <c r="B37" s="6" t="s">
        <v>177</v>
      </c>
      <c r="C37" s="15">
        <f>Лист2!C37/1000</f>
        <v>14505.4</v>
      </c>
      <c r="D37" s="15">
        <f>Лист2!D37/1000</f>
        <v>16512.533050000002</v>
      </c>
      <c r="E37" s="15">
        <f>Лист2!E37/1000</f>
        <v>10152.547050000001</v>
      </c>
      <c r="F37" s="15">
        <f>Лист2!F37/1000</f>
        <v>3443.53099</v>
      </c>
      <c r="G37" s="15">
        <f>Лист2!G37/1000</f>
        <v>0</v>
      </c>
      <c r="H37" s="15">
        <f>Лист2!H37/1000</f>
        <v>3804.96307</v>
      </c>
      <c r="I37" s="7">
        <v>896062.12</v>
      </c>
      <c r="J37" s="7">
        <v>1005463.39</v>
      </c>
      <c r="K37" s="7">
        <v>6709016.0600000005</v>
      </c>
      <c r="L37" s="7">
        <v>13069002.06</v>
      </c>
      <c r="M37" s="7">
        <v>33.9179023061016</v>
      </c>
    </row>
    <row r="38" spans="1:14" ht="12.75">
      <c r="A38" s="20"/>
      <c r="B38" s="21" t="s">
        <v>202</v>
      </c>
      <c r="C38" s="22">
        <f>C37+загальний!C88</f>
        <v>188524.9</v>
      </c>
      <c r="D38" s="22">
        <f>D37+загальний!D88</f>
        <v>192366.71999999997</v>
      </c>
      <c r="E38" s="22">
        <f>E37+загальний!E88</f>
        <v>91824.805</v>
      </c>
      <c r="F38" s="23"/>
      <c r="G38" s="23"/>
      <c r="H38" s="24">
        <f>H37+загальний!H88</f>
        <v>53178.51269999999</v>
      </c>
      <c r="I38" s="14"/>
      <c r="J38" s="14"/>
      <c r="K38" s="14"/>
      <c r="L38" s="14"/>
      <c r="M38" s="14"/>
      <c r="N38" s="25">
        <f>H6+H12+H17+H21+H26</f>
        <v>1272.2722</v>
      </c>
    </row>
    <row r="39" spans="3:4" ht="12.75">
      <c r="C39" s="18"/>
      <c r="D39" s="19"/>
    </row>
    <row r="40" spans="1:5" ht="15">
      <c r="A40" s="30" t="s">
        <v>203</v>
      </c>
      <c r="B40" s="30"/>
      <c r="C40" s="31"/>
      <c r="D40" s="31"/>
      <c r="E40" s="31"/>
    </row>
    <row r="41" spans="1:5" ht="15">
      <c r="A41" s="31" t="s">
        <v>205</v>
      </c>
      <c r="B41" s="31" t="s">
        <v>206</v>
      </c>
      <c r="C41" s="31"/>
      <c r="D41" s="31"/>
      <c r="E41" s="31" t="s">
        <v>204</v>
      </c>
    </row>
  </sheetData>
  <sheetProtection/>
  <mergeCells count="3">
    <mergeCell ref="A2:L2"/>
    <mergeCell ref="A3:L3"/>
    <mergeCell ref="A40:B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Ленець</cp:lastModifiedBy>
  <cp:lastPrinted>2013-04-30T05:22:11Z</cp:lastPrinted>
  <dcterms:created xsi:type="dcterms:W3CDTF">2013-04-25T08:22:38Z</dcterms:created>
  <dcterms:modified xsi:type="dcterms:W3CDTF">2013-05-29T07:22:42Z</dcterms:modified>
  <cp:category/>
  <cp:version/>
  <cp:contentType/>
  <cp:contentStatus/>
</cp:coreProperties>
</file>