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<sst xmlns="http://schemas.openxmlformats.org/spreadsheetml/2006/main" count="352" uniqueCount="197">
  <si>
    <t>070201</t>
  </si>
  <si>
    <t>Капітальні видатки</t>
  </si>
  <si>
    <t>090203</t>
  </si>
  <si>
    <t>Бiблiотеки</t>
  </si>
  <si>
    <t>Виконавчий комітет міської ради</t>
  </si>
  <si>
    <t>03</t>
  </si>
  <si>
    <t>всього</t>
  </si>
  <si>
    <t>3132</t>
  </si>
  <si>
    <t>3142</t>
  </si>
  <si>
    <t>УПСЗН</t>
  </si>
  <si>
    <t xml:space="preserve">Відділ культури і туризму </t>
  </si>
  <si>
    <t>УЖКГ</t>
  </si>
  <si>
    <t>УО</t>
  </si>
  <si>
    <t>Загальноосвiтнi школии</t>
  </si>
  <si>
    <t>Центр-на  бухгалтерія управління освіти </t>
  </si>
  <si>
    <t>Дошкільні навчальні заклади</t>
  </si>
  <si>
    <t>фін.13.02.</t>
  </si>
  <si>
    <t>20.02.</t>
  </si>
  <si>
    <t>ЗМІНИ сесія 01.03.</t>
  </si>
  <si>
    <t>25.02.-27.02</t>
  </si>
  <si>
    <t>ЗМІНИ сесія 28.03.</t>
  </si>
  <si>
    <t>080101</t>
  </si>
  <si>
    <r>
      <t>54000=</t>
    </r>
    <r>
      <rPr>
        <sz val="10"/>
        <color indexed="16"/>
        <rFont val="Arial Cyr"/>
        <family val="0"/>
      </rPr>
      <t>(         31946</t>
    </r>
    <r>
      <rPr>
        <sz val="10"/>
        <rFont val="Arial Cyr"/>
        <family val="0"/>
      </rPr>
      <t>+</t>
    </r>
    <r>
      <rPr>
        <sz val="10"/>
        <color indexed="12"/>
        <rFont val="Arial Cyr"/>
        <family val="0"/>
      </rPr>
      <t xml:space="preserve"> 22054зал.п.р.)</t>
    </r>
  </si>
  <si>
    <t>06.03.</t>
  </si>
  <si>
    <t>14.03.-20.03.</t>
  </si>
  <si>
    <t>10740  В/З</t>
  </si>
  <si>
    <t>42214 В/З</t>
  </si>
  <si>
    <t>7880 із зф</t>
  </si>
  <si>
    <t>16000  із зф</t>
  </si>
  <si>
    <t>1760 із зф</t>
  </si>
  <si>
    <t>9300  б/р зал</t>
  </si>
  <si>
    <t>ЗМІНИ сесія 04.04.</t>
  </si>
  <si>
    <t>45 сес  24.04.</t>
  </si>
  <si>
    <t>4549із зф</t>
  </si>
  <si>
    <t>1760 іззф</t>
  </si>
  <si>
    <t>75000 за рах ЦФ</t>
  </si>
  <si>
    <t>181240зал б/р</t>
  </si>
  <si>
    <t>181240-зал б/р; 10740-в/з; 75000-ЦФ</t>
  </si>
  <si>
    <t>зал б/р</t>
  </si>
  <si>
    <t>50000-бюджет; 525000-зал б/р</t>
  </si>
  <si>
    <t>ДЖЕРЕЛО</t>
  </si>
  <si>
    <t>4100;7880-із ЗФ; 42214-В/З зф</t>
  </si>
  <si>
    <t>28000-бюдж;3520-із заг ф</t>
  </si>
  <si>
    <t>50000бюдж із зф; 34740,05-із з ф</t>
  </si>
  <si>
    <t>45000-бюдж із зф</t>
  </si>
  <si>
    <t>276000зал б/р;30000-зм</t>
  </si>
  <si>
    <t>27.03.</t>
  </si>
  <si>
    <t>29.03.</t>
  </si>
  <si>
    <t>10.04.-12.04.</t>
  </si>
  <si>
    <t>15.04.</t>
  </si>
  <si>
    <t>23.04.</t>
  </si>
  <si>
    <t>ФІНАН І кв</t>
  </si>
  <si>
    <t>26.04.</t>
  </si>
  <si>
    <t>залищок на рахунках</t>
  </si>
  <si>
    <t>Уточнен бюджет на 01.04.</t>
  </si>
  <si>
    <t>Уточнен бюджет на 01.05.</t>
  </si>
  <si>
    <t>касові за І квар</t>
  </si>
  <si>
    <t>150000-бюджет;   260000-зал б/р;22054-зал б/р;54000зм;140000;220000-зм.</t>
  </si>
  <si>
    <t>82000-бюджет із ЗФ;28168;  16000;4549-із ЗФ. 9300зал БР</t>
  </si>
  <si>
    <t>ФІНАН на 01.05.</t>
  </si>
  <si>
    <t>залиш на рах. На 01.05.</t>
  </si>
  <si>
    <t>КАСА на 01.05.</t>
  </si>
  <si>
    <t>14.05-17.05..</t>
  </si>
  <si>
    <t>23.05-27.05..</t>
  </si>
  <si>
    <t>07.06-11.06</t>
  </si>
  <si>
    <t>21.06.</t>
  </si>
  <si>
    <t>капітальний ремонт системи газопостачання в  очному та інформаційно-аналітичному відділеннях</t>
  </si>
  <si>
    <t>46сесія 30.05  47 сес 21.06</t>
  </si>
  <si>
    <t>4100 ізЗФ</t>
  </si>
  <si>
    <t>3200ізЗФ</t>
  </si>
  <si>
    <t>Уточнен бюджет на 01.07.</t>
  </si>
  <si>
    <t>ФІНАН на 01.07.</t>
  </si>
  <si>
    <t>залиш на рах. На 01.07.</t>
  </si>
  <si>
    <t>КАСА на 01.07.</t>
  </si>
  <si>
    <t>4100;7880,3200-із ЗФ; 42214-В/З зф</t>
  </si>
  <si>
    <t>82000-бюджет із ЗФ;28168;  16000;4549,4100-із ЗФ. 9300зал БР</t>
  </si>
  <si>
    <r>
      <t>50000бюдж із зф; 34740,05</t>
    </r>
    <r>
      <rPr>
        <u val="single"/>
        <sz val="10"/>
        <rFont val="Arial Cyr"/>
        <family val="0"/>
      </rPr>
      <t xml:space="preserve"> 14080,18</t>
    </r>
    <r>
      <rPr>
        <sz val="10"/>
        <rFont val="Arial Cyr"/>
        <family val="0"/>
      </rPr>
      <t>-із з ф</t>
    </r>
  </si>
  <si>
    <t>181240-зал б/р; 10740-в/з;</t>
  </si>
  <si>
    <r>
      <t>50000бюдж із зф; 34740,05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-із з ф</t>
    </r>
  </si>
  <si>
    <t>із заг ф</t>
  </si>
  <si>
    <t>зм</t>
  </si>
  <si>
    <t>бюдж із зф</t>
  </si>
  <si>
    <t>11-15.07.</t>
  </si>
  <si>
    <t>25-26.07.</t>
  </si>
  <si>
    <t>сес 25.07.</t>
  </si>
  <si>
    <t>Уточнен бюджет на 01.08.</t>
  </si>
  <si>
    <t>30.07 фінанс</t>
  </si>
  <si>
    <t>181240-зал б/р; 10740-в/з; 75000-ЦФ 85000дох спец</t>
  </si>
  <si>
    <t>зміни</t>
  </si>
  <si>
    <t>ФІНАН на 01.08.</t>
  </si>
  <si>
    <t>залиш на рах. На 01.08.</t>
  </si>
  <si>
    <t>КАСА на 01.08.</t>
  </si>
  <si>
    <t xml:space="preserve">                                                                                                            </t>
  </si>
  <si>
    <t>1700-із заг ф</t>
  </si>
  <si>
    <r>
      <t>4100;7880,3200-із ЗФ</t>
    </r>
    <r>
      <rPr>
        <sz val="10"/>
        <rFont val="Arial Cyr"/>
        <family val="0"/>
      </rPr>
      <t>; 42214-В/З зф</t>
    </r>
  </si>
  <si>
    <t>із ЗФ</t>
  </si>
  <si>
    <t>сесія 28/.08.</t>
  </si>
  <si>
    <t>82000-бюджет із ЗФ;28168;  16000холод;4549облаш кот,4100-із ЗФ. 9300зал БР</t>
  </si>
  <si>
    <t>63848бюдж;16000холод;4549обл кот,4100-із ЗФіз ЗФ. 9300зал БР15000-спф</t>
  </si>
  <si>
    <t>08.08.</t>
  </si>
  <si>
    <t>21.08.</t>
  </si>
  <si>
    <t>22.08.</t>
  </si>
  <si>
    <t>вересень</t>
  </si>
  <si>
    <t>ФІНАН на 01.09.</t>
  </si>
  <si>
    <t>залиш на рах. На 01.09.</t>
  </si>
  <si>
    <t>КАСА на 01.09.</t>
  </si>
  <si>
    <t>13-15.08.2013</t>
  </si>
  <si>
    <t>9001,6Б/Р 30795,4 із ЗФ</t>
  </si>
  <si>
    <t>із заг фонд</t>
  </si>
  <si>
    <t>12.09.</t>
  </si>
  <si>
    <t>24.09.</t>
  </si>
  <si>
    <t>фінанс за 09</t>
  </si>
  <si>
    <t>КАСА на 01.10.</t>
  </si>
  <si>
    <t>залиш на рах. На 01.10.</t>
  </si>
  <si>
    <t>Уточнен бюджет на 01.10.</t>
  </si>
  <si>
    <t>профін за 9 місяців</t>
  </si>
  <si>
    <t>10.10.-22,10</t>
  </si>
  <si>
    <t>профін за 10 місяців</t>
  </si>
  <si>
    <t>КВК</t>
  </si>
  <si>
    <t xml:space="preserve"> Назва головного розпорядника коштів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</si>
  <si>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</si>
  <si>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</si>
  <si>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Відсоток завершеності будівництва об'єктів на майбутні роки</t>
  </si>
  <si>
    <t>Всього видатків на завершення буд-ва, освоєння об'єктів на майбутні роки</t>
  </si>
  <si>
    <t>Разом видатків на поточний рік</t>
  </si>
  <si>
    <t>Код тимчасової класифікації видатків та кредитування місцевих бюджетів</t>
  </si>
  <si>
    <r>
      <t>Найменування к</t>
    </r>
    <r>
      <rPr>
        <sz val="10"/>
        <rFont val="Times New Roman"/>
        <family val="1"/>
      </rPr>
      <t>оду тимчасової класифікації видатків та кредитування місцевих бюджетів</t>
    </r>
  </si>
  <si>
    <t>КЕКВ</t>
  </si>
  <si>
    <t>Додаток 7</t>
  </si>
  <si>
    <t>до рішення міської ради</t>
  </si>
  <si>
    <t>Капітальні вкладення</t>
  </si>
  <si>
    <t>Лікарні </t>
  </si>
  <si>
    <t>Інші пільги ветеранам війни</t>
  </si>
  <si>
    <t>Внески органів місцевого самоврядування у статутні капітали суб`єктів підприємницької діяльності</t>
  </si>
  <si>
    <t>О.І.Ворона</t>
  </si>
  <si>
    <t>Перелік об'єктів, видатки  які у 2014 році  проводилися за рахунок коштів бюджету розвитку</t>
  </si>
  <si>
    <t>150118</t>
  </si>
  <si>
    <t>Житлове будівництво та придбання житла для окремих категорій населення</t>
  </si>
  <si>
    <t>капітальні трансферти населенню</t>
  </si>
  <si>
    <r>
      <t xml:space="preserve">Виготовлення проектно-кошторисної документації на капітальний ремонт (заміна вікон) ЗОШ І-ІІІ ступенів №12 у в/м №12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</si>
  <si>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Виготовлення проектно-кошторисної документації на капітальний ремонт конференц залу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</si>
  <si>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зовнішніх теплових мереж ЦТДЮ по вул. 1 Травня, 80 в м.Прилуки Чернігівської області</t>
  </si>
  <si>
    <t>Виготовлення проектно-кошторисної документації на капітальний ремонт ДНЗ № 7 по вул. Іванівській, 57 в м. Прилуки Чернігівської області</t>
  </si>
  <si>
    <t>Виготовлення проектно-кошторисної документації на капітальний ремонт міського будинку культури (дах) по вул. Ю. Коптєва, 28 в м. Прилуки Чернігівської області</t>
  </si>
  <si>
    <t>Виготовлення проектно-кошторисної документації на капітальний ремонт даху  ЦТДЮ  по вул. 1 Травня, 80 в м.Прилуки Чернігівської області</t>
  </si>
  <si>
    <t xml:space="preserve">Виготовлення проектно-кошторисної документації на капітальний ремонт музичної школи по вул. Земській, 11 в м. Прилуки Чернігівської області </t>
  </si>
  <si>
    <t>Виготовлення проектно-кошторисної документації на капітальний ремонт ДНЗ № 3 (заміна вікон) у в/м №12 в м. Прилуки Чернігівської області</t>
  </si>
  <si>
    <t>Виготовлення проектно-кошторисної документації на капітальний ремонт операційного відділення КЛПЗ “Прилуцька центральна міська лікарня” по вул. Київській, 56 в м. Прилуки Чернігівської області</t>
  </si>
  <si>
    <t xml:space="preserve">Виготовлення проектно-кошторисної документації на капітальний ремонт даху ЗОШ  І — ІІІ ст. № 9 по пров. Фізкультурників, 24 в м. Прилуки Чернігівської області </t>
  </si>
  <si>
    <t>Виготовлення проектно-кошторисної документації на капітальний ремонт (заміна вікон) дитячої лікарні по вул. Костянтинівській, 185 в м. Прилуки Чернігівської області.</t>
  </si>
  <si>
    <t>Виготовлення проектно-кошторисної документації на капітальний ремонт (благоустрій) зони відпочинку по вул.Київській (від вул.Чапаєва до пров Лікарняного) в м.Прилуки Чернігівської області</t>
  </si>
  <si>
    <t>Виготовлення проектно-кошторисної документації на капітальний ремонт (благоустрій) зони відпочинку по вул.Гвардійській (від вул.Перемоги до вул. Половецької) в м.Прилуки Чернігівської області</t>
  </si>
  <si>
    <t>Виготовлення проектно-кошторисної документації на будівництво фонтану на центральній міській площі з перенесенням пам’ятника В.І.Леніну</t>
  </si>
  <si>
    <t>Виготовлення проектно-коштрисної документації на капітальний ремонт (заміна вікон) хірургічного корпусу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</si>
  <si>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ортопедично-травматологічного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</si>
  <si>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отоларингологічного відділення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</si>
  <si>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ІІ поверху хірургічного корпусу КЛПЗ “Прилуцька центральна міська лікарня” по вул.Київській, 56 в м.Прилуки Чернігівської області</t>
  </si>
  <si>
    <t>Виготовлення проектно-кошторисної документації на капітальний ремонт поліклініки КЛПЗ “Прилуцька центральна міська лікарня” по вул.Київській, 56 в м.Прилуки Чернігівської області</t>
  </si>
  <si>
    <t>Капітальний ремонт конференц залу КЛПЗ “Прилуцька центральна міська лікарня” по вул.Київській, 56 в м.Прилуки Чернігівської області</t>
  </si>
  <si>
    <t>Капітальний ремонт (заміна вікон) ЗОШ І-ІІІ ступенів №12 у в/м №12 в м.Прилуки Чернігівської області</t>
  </si>
  <si>
    <t>Капітальний ремонт ДНЗ №25 (заміна вікон) по вул.Ю.Коптєва, 9 в м.Прилуки Чернігівської області</t>
  </si>
  <si>
    <t>Капітальний ремонт ДНЗ №29 (заміна вікон) по вул.Богунського, 2 “Б”  в м.Прилуки Чернігівської області</t>
  </si>
  <si>
    <t>Капітальний ремонт зовнішніх теплових мереж ЦТДЮ по вул.1 Травня, 80 в  м.Прилуки Чернігівської області</t>
  </si>
  <si>
    <t>Капітальний ремонт ЗОШ І-ІІІ ст. №2 по вул.Ветеранській, 2 (стіни, дах, заміна вікон) в м.Прилуки Чернігівської області</t>
  </si>
  <si>
    <t>Капітальний ремонт поліклініки КЛПЗ “Прилуцька центральна міська лікарня” по вул.Київській, 56 в м.Прилуки Чернігівської області</t>
  </si>
  <si>
    <t>Капітальний ремонт внутрішніх туалетів в ЗОШ І — ІІІ ст. № 9 по вулиці Фізкультурника, 24 з влаштуванням зовнішньої каналізаційної мережі в місті Прилуки Чернігівської області</t>
  </si>
  <si>
    <r>
      <t xml:space="preserve">Реконструкція ДНЗ № 8 по вул.Соборній, 42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рік)</t>
    </r>
  </si>
  <si>
    <r>
      <t xml:space="preserve">Виготовлення проектно-кошторисної документації “Реконструкція існуючого приміщення школи-гімназії №1 по вул.Київській, 190 в м.Прилуки Чернігівської області з поданням та проходженням експертизи” </t>
    </r>
    <r>
      <rPr>
        <b/>
        <sz val="12"/>
        <rFont val="Times New Roman"/>
        <family val="1"/>
      </rPr>
      <t>(кредиторська заборгованість за 2013 рік)</t>
    </r>
  </si>
  <si>
    <t>Реконструкція двоповерхової будівлі жіночої консультації по вул.Земській, 7 в м.Прилуки Чернігівської області</t>
  </si>
  <si>
    <t>Реконструкція ДНЗ № 8 по вул.Соборній, 42 в м.Прилуки Чернігівської області</t>
  </si>
  <si>
    <t xml:space="preserve">Реконструкція внутрідворових елементів зовнішнього упорядження (район ЗОШ №3) в м.Прилуки Чернігівської області </t>
  </si>
  <si>
    <r>
      <t xml:space="preserve">Вогнезахист дерев'яних конструкцій даху реконструкції даху гімназії №5  (спортивний, танцювальний зали та їдальня) по вул.Вокзальній, 22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</si>
  <si>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r>
      <t>Капітальний ремонт рекреації другого поверху школи-гімназії №1 по вул.Київській, 190 в м.Прилуки Чернігівської області(</t>
    </r>
    <r>
      <rPr>
        <b/>
        <sz val="12"/>
        <rFont val="Times New Roman"/>
        <family val="1"/>
      </rPr>
      <t>кредиторcька заборгованість за 2013р.)</t>
    </r>
  </si>
  <si>
    <r>
      <t xml:space="preserve">Капітальний ремонт ДНЗ №29 (заміна вікон) по вул.Богунського, 2 “Б” 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</si>
  <si>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r>
      <t xml:space="preserve">Капітальний ремонт гімназії №5 по вул.Вокзальній, 22 (заміна вікон) в м.Прилуки Чернігівської області </t>
    </r>
    <r>
      <rPr>
        <b/>
        <sz val="12"/>
        <rFont val="Times New Roman"/>
        <family val="1"/>
      </rPr>
      <t>(кредиторcька заборгованість за 2013р.)</t>
    </r>
  </si>
  <si>
    <t>Всього</t>
  </si>
  <si>
    <r>
      <t xml:space="preserve">Виготовлення проектно-кошторисної документації на реконструкцію внутрідворових елементів зовнішнього упорядження (район ЗОШ №3) в м.Прилуки Чернігівської області </t>
    </r>
    <r>
      <rPr>
        <b/>
        <sz val="12"/>
        <rFont val="Times New Roman"/>
        <family val="1"/>
      </rPr>
      <t>(кредиторська заборгованість за 2013 рі</t>
    </r>
    <r>
      <rPr>
        <sz val="12"/>
        <rFont val="Times New Roman"/>
        <family val="1"/>
      </rPr>
      <t>к)</t>
    </r>
  </si>
  <si>
    <t>Фінансове управління</t>
  </si>
  <si>
    <t>Органи місцевого самоврядування</t>
  </si>
  <si>
    <t>Начальник фінансового управління</t>
  </si>
  <si>
    <t>3122</t>
  </si>
  <si>
    <t xml:space="preserve">міської ради </t>
  </si>
  <si>
    <t>(58 сесія 6 скликання)</t>
  </si>
  <si>
    <t>Міська програма із забезпечення житлом дітей-сиріт, дітей, позбавлених батьківського піклування, та осіб з їх числа</t>
  </si>
  <si>
    <t xml:space="preserve">Внески у  статутний фонд КП Послуга </t>
  </si>
  <si>
    <t xml:space="preserve">Внески у  статутний фонд КП Міськсвітло </t>
  </si>
  <si>
    <r>
      <t xml:space="preserve">Внески у  статутний фонд КП ТК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ПРИЛУКИ"</t>
    </r>
  </si>
  <si>
    <t>Внески у статутний фонд КП“Прилукижитлобуд</t>
  </si>
  <si>
    <t>Внески у  статутний фонд КП Шкільний</t>
  </si>
  <si>
    <t>Будівництво ІІ корпусу школи-гімназії та реконструкція існуючого по вул.Київській, 190 в м.Прилуки Чернігівської області (І черга — будівництво другого корпусу)</t>
  </si>
  <si>
    <t>Коригування кошторисної документації по об”єкту “Будівництво ІІ корпусу школи-гімназії та реконструкція існуючого по вул.Київській, 190 в м.Прилуки Чернігівської області (І черга — будівництво другого корпусу) з поданням та проходженням експертизи</t>
  </si>
  <si>
    <t xml:space="preserve">Виготовлення проектно-кошторисної документації на капітальний ремонт  Центру науково-технічної творчості молоді по вул. Галаганівській, 12 в м.Прилуки Чернігівської області </t>
  </si>
  <si>
    <t>Капітальний ремонт (заміна вікон) дитячої лікарні по вул.Костянтинівській, 185 в м.Прилуки Чернігівської області</t>
  </si>
  <si>
    <r>
      <t>Реконструкція двоповерхової будівлі жіночої консультації по вул.Земській, 7 в м.Прилуки Чернігівської області (</t>
    </r>
    <r>
      <rPr>
        <b/>
        <sz val="12"/>
        <rFont val="Times New Roman"/>
        <family val="1"/>
      </rPr>
      <t>кредиторська заборгованість за 2013 рік)</t>
    </r>
  </si>
  <si>
    <t>Виготовлення проектно-кошторисної документації на реконструкцію газопостачання котельні Прилуцької ЗОШ І-ІІІ ступенів №2 з встановленням модулів нагріву по вул.Ветеранській, 2 в м.Прилуки Ченігівської області</t>
  </si>
  <si>
    <t>ЗАТВЕРДЖЕНО</t>
  </si>
  <si>
    <t>30.01.2014 року №2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</si>
</sst>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i/>
      <sz val="10"/>
      <color indexed="12"/>
      <name val="Arial Cyr"/>
      <family val="0"/>
    </font>
    <font>
      <b/>
      <i/>
      <sz val="12"/>
      <color indexed="12"/>
      <name val="Times New Roman"/>
      <family val="1"/>
    </font>
    <font>
      <i/>
      <sz val="10"/>
      <name val="Arial Cyr"/>
      <family val="0"/>
    </font>
    <font>
      <i/>
      <sz val="10"/>
      <color indexed="12"/>
      <name val="Arial Cyr"/>
      <family val="0"/>
    </font>
    <font>
      <b/>
      <i/>
      <sz val="10"/>
      <name val="Arial Cyr"/>
      <family val="0"/>
    </font>
    <font>
      <sz val="12"/>
      <color indexed="20"/>
      <name val="Times New Roman"/>
      <family val="1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1"/>
      <name val="Arial Cyr"/>
      <family val="0"/>
    </font>
    <font>
      <b/>
      <i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sz val="10"/>
      <color indexed="54"/>
      <name val="Arial Cyr"/>
      <family val="0"/>
    </font>
    <font>
      <b/>
      <sz val="10"/>
      <color indexed="54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2"/>
      <color indexed="12"/>
      <name val="Arial Cyr"/>
      <family val="0"/>
    </font>
    <font>
      <b/>
      <sz val="13"/>
      <name val="Arial"/>
      <family val="2"/>
    </font>
    <font>
      <i/>
      <u val="single"/>
      <sz val="13"/>
      <name val="Arial"/>
      <family val="2"/>
    </font>
    <font>
      <sz val="13"/>
      <name val="Arial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3" fillId="24" borderId="10" xfId="53" applyFont="1" applyFill="1" applyBorder="1" applyAlignment="1">
      <alignment vertical="center" wrapText="1"/>
    </xf>
    <xf numFmtId="0" fontId="21" fillId="0" borderId="11" xfId="53" applyNumberFormat="1" applyFont="1" applyFill="1" applyBorder="1" applyAlignment="1" applyProtection="1">
      <alignment horizontal="left" vertical="top" wrapText="1"/>
      <protection/>
    </xf>
    <xf numFmtId="0" fontId="24" fillId="0" borderId="12" xfId="53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justify" vertical="top"/>
    </xf>
    <xf numFmtId="2" fontId="32" fillId="24" borderId="11" xfId="0" applyNumberFormat="1" applyFont="1" applyFill="1" applyBorder="1" applyAlignment="1">
      <alignment horizontal="justify" vertical="top"/>
    </xf>
    <xf numFmtId="2" fontId="38" fillId="24" borderId="11" xfId="0" applyNumberFormat="1" applyFont="1" applyFill="1" applyBorder="1" applyAlignment="1">
      <alignment horizontal="justify" vertical="top"/>
    </xf>
    <xf numFmtId="2" fontId="32" fillId="0" borderId="11" xfId="0" applyNumberFormat="1" applyFont="1" applyFill="1" applyBorder="1" applyAlignment="1">
      <alignment horizontal="justify" vertical="top"/>
    </xf>
    <xf numFmtId="0" fontId="0" fillId="0" borderId="11" xfId="0" applyBorder="1" applyAlignment="1">
      <alignment wrapText="1"/>
    </xf>
    <xf numFmtId="0" fontId="3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32" fillId="8" borderId="11" xfId="0" applyFont="1" applyFill="1" applyBorder="1" applyAlignment="1">
      <alignment wrapText="1"/>
    </xf>
    <xf numFmtId="0" fontId="32" fillId="0" borderId="11" xfId="0" applyFont="1" applyBorder="1" applyAlignment="1">
      <alignment/>
    </xf>
    <xf numFmtId="2" fontId="40" fillId="0" borderId="11" xfId="0" applyNumberFormat="1" applyFont="1" applyFill="1" applyBorder="1" applyAlignment="1">
      <alignment horizontal="left" vertical="top" wrapText="1"/>
    </xf>
    <xf numFmtId="0" fontId="40" fillId="0" borderId="11" xfId="0" applyFont="1" applyBorder="1" applyAlignment="1">
      <alignment wrapText="1"/>
    </xf>
    <xf numFmtId="0" fontId="32" fillId="10" borderId="11" xfId="0" applyFont="1" applyFill="1" applyBorder="1" applyAlignment="1">
      <alignment wrapText="1"/>
    </xf>
    <xf numFmtId="0" fontId="50" fillId="0" borderId="11" xfId="0" applyFont="1" applyBorder="1" applyAlignment="1">
      <alignment/>
    </xf>
    <xf numFmtId="0" fontId="0" fillId="10" borderId="11" xfId="0" applyFill="1" applyBorder="1" applyAlignment="1">
      <alignment/>
    </xf>
    <xf numFmtId="2" fontId="36" fillId="0" borderId="0" xfId="0" applyNumberFormat="1" applyFont="1" applyAlignment="1">
      <alignment/>
    </xf>
    <xf numFmtId="0" fontId="54" fillId="0" borderId="0" xfId="0" applyFont="1" applyAlignment="1">
      <alignment/>
    </xf>
    <xf numFmtId="16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3" fillId="0" borderId="11" xfId="0" applyFont="1" applyBorder="1" applyAlignment="1">
      <alignment/>
    </xf>
    <xf numFmtId="0" fontId="54" fillId="0" borderId="0" xfId="0" applyFont="1" applyAlignment="1">
      <alignment horizontal="right"/>
    </xf>
    <xf numFmtId="2" fontId="0" fillId="0" borderId="11" xfId="0" applyNumberFormat="1" applyBorder="1" applyAlignment="1">
      <alignment wrapText="1"/>
    </xf>
    <xf numFmtId="2" fontId="56" fillId="0" borderId="11" xfId="0" applyNumberFormat="1" applyFont="1" applyFill="1" applyBorder="1" applyAlignment="1">
      <alignment horizontal="justify" vertical="top"/>
    </xf>
    <xf numFmtId="0" fontId="24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left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49" fontId="24" fillId="0" borderId="10" xfId="0" applyNumberFormat="1" applyFont="1" applyFill="1" applyBorder="1" applyAlignment="1" applyProtection="1">
      <alignment vertical="top" wrapText="1"/>
      <protection/>
    </xf>
    <xf numFmtId="0" fontId="30" fillId="0" borderId="11" xfId="0" applyNumberFormat="1" applyFont="1" applyFill="1" applyBorder="1" applyAlignment="1" applyProtection="1">
      <alignment vertical="top" wrapText="1"/>
      <protection/>
    </xf>
    <xf numFmtId="0" fontId="57" fillId="0" borderId="0" xfId="0" applyNumberFormat="1" applyFont="1" applyFill="1" applyBorder="1" applyAlignment="1" applyProtection="1">
      <alignment vertical="top"/>
      <protection/>
    </xf>
    <xf numFmtId="0" fontId="59" fillId="0" borderId="0" xfId="0" applyNumberFormat="1" applyFont="1" applyFill="1" applyBorder="1" applyAlignment="1" applyProtection="1">
      <alignment vertical="top"/>
      <protection/>
    </xf>
    <xf numFmtId="0" fontId="58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7" fillId="0" borderId="11" xfId="53" applyFont="1" applyFill="1" applyBorder="1" applyAlignment="1">
      <alignment horizontal="left" vertical="top" wrapText="1"/>
    </xf>
    <xf numFmtId="0" fontId="21" fillId="0" borderId="14" xfId="53" applyNumberFormat="1" applyFont="1" applyFill="1" applyBorder="1" applyAlignment="1" applyProtection="1">
      <alignment horizontal="left" vertical="top" wrapText="1"/>
      <protection/>
    </xf>
    <xf numFmtId="2" fontId="32" fillId="0" borderId="11" xfId="0" applyNumberFormat="1" applyFont="1" applyFill="1" applyBorder="1" applyAlignment="1">
      <alignment horizontal="left" vertical="top"/>
    </xf>
    <xf numFmtId="2" fontId="48" fillId="0" borderId="11" xfId="0" applyNumberFormat="1" applyFont="1" applyFill="1" applyBorder="1" applyAlignment="1">
      <alignment horizontal="left" vertical="top"/>
    </xf>
    <xf numFmtId="2" fontId="0" fillId="0" borderId="11" xfId="0" applyNumberFormat="1" applyFont="1" applyFill="1" applyBorder="1" applyAlignment="1">
      <alignment horizontal="left" vertical="top"/>
    </xf>
    <xf numFmtId="49" fontId="44" fillId="0" borderId="11" xfId="53" applyNumberFormat="1" applyFont="1" applyFill="1" applyBorder="1" applyAlignment="1">
      <alignment horizontal="left" vertical="top" wrapText="1"/>
    </xf>
    <xf numFmtId="2" fontId="45" fillId="0" borderId="11" xfId="0" applyNumberFormat="1" applyFont="1" applyFill="1" applyBorder="1" applyAlignment="1">
      <alignment horizontal="left" vertical="top"/>
    </xf>
    <xf numFmtId="2" fontId="43" fillId="0" borderId="11" xfId="0" applyNumberFormat="1" applyFont="1" applyFill="1" applyBorder="1" applyAlignment="1">
      <alignment horizontal="left" vertical="top"/>
    </xf>
    <xf numFmtId="0" fontId="25" fillId="0" borderId="14" xfId="53" applyNumberFormat="1" applyFont="1" applyFill="1" applyBorder="1" applyAlignment="1" applyProtection="1">
      <alignment horizontal="left" vertical="top" wrapText="1"/>
      <protection/>
    </xf>
    <xf numFmtId="2" fontId="21" fillId="0" borderId="11" xfId="53" applyNumberFormat="1" applyFont="1" applyFill="1" applyBorder="1" applyAlignment="1" applyProtection="1">
      <alignment horizontal="left" vertical="top" wrapText="1"/>
      <protection/>
    </xf>
    <xf numFmtId="2" fontId="24" fillId="0" borderId="11" xfId="53" applyNumberFormat="1" applyFont="1" applyFill="1" applyBorder="1" applyAlignment="1" applyProtection="1">
      <alignment horizontal="left" vertical="top" wrapText="1"/>
      <protection/>
    </xf>
    <xf numFmtId="2" fontId="0" fillId="0" borderId="11" xfId="0" applyNumberFormat="1" applyBorder="1" applyAlignment="1">
      <alignment horizontal="left" vertical="top"/>
    </xf>
    <xf numFmtId="2" fontId="32" fillId="0" borderId="11" xfId="0" applyNumberFormat="1" applyFont="1" applyBorder="1" applyAlignment="1">
      <alignment horizontal="left" vertical="top"/>
    </xf>
    <xf numFmtId="2" fontId="40" fillId="0" borderId="11" xfId="0" applyNumberFormat="1" applyFont="1" applyBorder="1" applyAlignment="1">
      <alignment horizontal="left" vertical="top"/>
    </xf>
    <xf numFmtId="0" fontId="25" fillId="0" borderId="14" xfId="53" applyFont="1" applyFill="1" applyBorder="1" applyAlignment="1">
      <alignment horizontal="left" vertical="top" wrapText="1"/>
    </xf>
    <xf numFmtId="49" fontId="0" fillId="22" borderId="11" xfId="0" applyNumberFormat="1" applyFill="1" applyBorder="1" applyAlignment="1">
      <alignment horizontal="left" vertical="top"/>
    </xf>
    <xf numFmtId="0" fontId="27" fillId="24" borderId="11" xfId="53" applyFont="1" applyFill="1" applyBorder="1" applyAlignment="1" quotePrefix="1">
      <alignment horizontal="left" vertical="top"/>
    </xf>
    <xf numFmtId="0" fontId="23" fillId="24" borderId="12" xfId="53" applyFont="1" applyFill="1" applyBorder="1" applyAlignment="1">
      <alignment horizontal="left" vertical="top" wrapText="1"/>
    </xf>
    <xf numFmtId="0" fontId="22" fillId="24" borderId="11" xfId="53" applyFont="1" applyFill="1" applyBorder="1" applyAlignment="1">
      <alignment horizontal="left" vertical="top" wrapText="1"/>
    </xf>
    <xf numFmtId="0" fontId="22" fillId="24" borderId="15" xfId="53" applyNumberFormat="1" applyFont="1" applyFill="1" applyBorder="1" applyAlignment="1" applyProtection="1">
      <alignment horizontal="left" vertical="top" wrapText="1"/>
      <protection/>
    </xf>
    <xf numFmtId="2" fontId="32" fillId="24" borderId="11" xfId="0" applyNumberFormat="1" applyFont="1" applyFill="1" applyBorder="1" applyAlignment="1">
      <alignment horizontal="left" vertical="top"/>
    </xf>
    <xf numFmtId="0" fontId="21" fillId="0" borderId="11" xfId="53" applyFont="1" applyFill="1" applyBorder="1" applyAlignment="1">
      <alignment horizontal="left" vertical="top" wrapText="1"/>
    </xf>
    <xf numFmtId="2" fontId="34" fillId="0" borderId="11" xfId="0" applyNumberFormat="1" applyFont="1" applyFill="1" applyBorder="1" applyAlignment="1">
      <alignment horizontal="left" vertical="top"/>
    </xf>
    <xf numFmtId="2" fontId="41" fillId="0" borderId="11" xfId="0" applyNumberFormat="1" applyFont="1" applyFill="1" applyBorder="1" applyAlignment="1">
      <alignment horizontal="left" vertical="top"/>
    </xf>
    <xf numFmtId="2" fontId="52" fillId="0" borderId="11" xfId="0" applyNumberFormat="1" applyFont="1" applyFill="1" applyBorder="1" applyAlignment="1">
      <alignment horizontal="left" vertical="top"/>
    </xf>
    <xf numFmtId="2" fontId="53" fillId="0" borderId="11" xfId="0" applyNumberFormat="1" applyFont="1" applyFill="1" applyBorder="1" applyAlignment="1">
      <alignment horizontal="left" vertical="top"/>
    </xf>
    <xf numFmtId="0" fontId="21" fillId="0" borderId="11" xfId="53" applyFont="1" applyBorder="1" applyAlignment="1" quotePrefix="1">
      <alignment horizontal="left" vertical="top"/>
    </xf>
    <xf numFmtId="0" fontId="21" fillId="0" borderId="11" xfId="53" applyFont="1" applyBorder="1" applyAlignment="1">
      <alignment horizontal="left" vertical="top" wrapText="1"/>
    </xf>
    <xf numFmtId="2" fontId="35" fillId="0" borderId="11" xfId="53" applyNumberFormat="1" applyFont="1" applyFill="1" applyBorder="1" applyAlignment="1" applyProtection="1">
      <alignment horizontal="left" vertical="top" wrapText="1"/>
      <protection/>
    </xf>
    <xf numFmtId="2" fontId="34" fillId="0" borderId="11" xfId="0" applyNumberFormat="1" applyFont="1" applyBorder="1" applyAlignment="1">
      <alignment horizontal="left" vertical="top"/>
    </xf>
    <xf numFmtId="2" fontId="41" fillId="0" borderId="11" xfId="0" applyNumberFormat="1" applyFont="1" applyBorder="1" applyAlignment="1">
      <alignment horizontal="left" vertical="top"/>
    </xf>
    <xf numFmtId="2" fontId="33" fillId="0" borderId="11" xfId="0" applyNumberFormat="1" applyFont="1" applyBorder="1" applyAlignment="1">
      <alignment horizontal="left" vertical="top"/>
    </xf>
    <xf numFmtId="2" fontId="40" fillId="0" borderId="11" xfId="0" applyNumberFormat="1" applyFont="1" applyBorder="1" applyAlignment="1">
      <alignment horizontal="left" vertical="top" wrapText="1"/>
    </xf>
    <xf numFmtId="2" fontId="49" fillId="0" borderId="11" xfId="0" applyNumberFormat="1" applyFont="1" applyFill="1" applyBorder="1" applyAlignment="1">
      <alignment horizontal="left" vertical="top"/>
    </xf>
    <xf numFmtId="0" fontId="28" fillId="0" borderId="11" xfId="53" applyFont="1" applyBorder="1" applyAlignment="1">
      <alignment horizontal="left" vertical="top" wrapText="1"/>
    </xf>
    <xf numFmtId="2" fontId="36" fillId="0" borderId="11" xfId="0" applyNumberFormat="1" applyFont="1" applyBorder="1" applyAlignment="1">
      <alignment horizontal="left" vertical="top"/>
    </xf>
    <xf numFmtId="0" fontId="29" fillId="0" borderId="11" xfId="53" applyNumberFormat="1" applyFont="1" applyFill="1" applyBorder="1" applyAlignment="1" applyProtection="1">
      <alignment horizontal="left" vertical="top" wrapText="1"/>
      <protection/>
    </xf>
    <xf numFmtId="0" fontId="26" fillId="24" borderId="12" xfId="53" applyFont="1" applyFill="1" applyBorder="1" applyAlignment="1">
      <alignment horizontal="left" vertical="top" wrapText="1"/>
    </xf>
    <xf numFmtId="2" fontId="38" fillId="24" borderId="11" xfId="0" applyNumberFormat="1" applyFont="1" applyFill="1" applyBorder="1" applyAlignment="1">
      <alignment horizontal="left" vertical="top"/>
    </xf>
    <xf numFmtId="0" fontId="30" fillId="0" borderId="11" xfId="53" applyNumberFormat="1" applyFont="1" applyFill="1" applyBorder="1" applyAlignment="1" applyProtection="1">
      <alignment horizontal="left" vertical="top" wrapText="1"/>
      <protection/>
    </xf>
    <xf numFmtId="2" fontId="37" fillId="0" borderId="11" xfId="0" applyNumberFormat="1" applyFont="1" applyBorder="1" applyAlignment="1">
      <alignment horizontal="left" vertical="top"/>
    </xf>
    <xf numFmtId="0" fontId="21" fillId="0" borderId="12" xfId="53" applyFont="1" applyBorder="1" applyAlignment="1">
      <alignment horizontal="left" vertical="top" wrapText="1"/>
    </xf>
    <xf numFmtId="0" fontId="24" fillId="0" borderId="14" xfId="53" applyNumberFormat="1" applyFont="1" applyFill="1" applyBorder="1" applyAlignment="1" applyProtection="1">
      <alignment horizontal="left" vertical="top" wrapText="1"/>
      <protection/>
    </xf>
    <xf numFmtId="0" fontId="31" fillId="0" borderId="11" xfId="53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39" fillId="0" borderId="11" xfId="0" applyFont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2" fontId="32" fillId="25" borderId="11" xfId="0" applyNumberFormat="1" applyFont="1" applyFill="1" applyBorder="1" applyAlignment="1">
      <alignment horizontal="left" vertical="top"/>
    </xf>
    <xf numFmtId="2" fontId="0" fillId="0" borderId="11" xfId="0" applyNumberFormat="1" applyFill="1" applyBorder="1" applyAlignment="1">
      <alignment horizontal="left" vertical="top"/>
    </xf>
    <xf numFmtId="2" fontId="0" fillId="22" borderId="11" xfId="0" applyNumberForma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49" fontId="31" fillId="0" borderId="11" xfId="53" applyNumberFormat="1" applyFont="1" applyFill="1" applyBorder="1" applyAlignment="1" applyProtection="1">
      <alignment horizontal="left" vertical="top" wrapText="1"/>
      <protection/>
    </xf>
    <xf numFmtId="0" fontId="21" fillId="0" borderId="11" xfId="53" applyNumberFormat="1" applyFont="1" applyFill="1" applyBorder="1" applyAlignment="1" applyProtection="1">
      <alignment horizontal="left" vertical="top"/>
      <protection/>
    </xf>
    <xf numFmtId="0" fontId="22" fillId="0" borderId="11" xfId="53" applyNumberFormat="1" applyFont="1" applyFill="1" applyBorder="1" applyAlignment="1" applyProtection="1">
      <alignment horizontal="left" vertical="top" wrapText="1"/>
      <protection/>
    </xf>
    <xf numFmtId="2" fontId="21" fillId="0" borderId="11" xfId="53" applyNumberFormat="1" applyFont="1" applyFill="1" applyBorder="1" applyAlignment="1" applyProtection="1">
      <alignment horizontal="left" vertical="top"/>
      <protection/>
    </xf>
    <xf numFmtId="2" fontId="22" fillId="0" borderId="11" xfId="53" applyNumberFormat="1" applyFont="1" applyFill="1" applyBorder="1" applyAlignment="1" applyProtection="1">
      <alignment horizontal="left" vertical="top"/>
      <protection/>
    </xf>
    <xf numFmtId="2" fontId="42" fillId="22" borderId="11" xfId="0" applyNumberFormat="1" applyFont="1" applyFill="1" applyBorder="1" applyAlignment="1">
      <alignment horizontal="left" vertical="top"/>
    </xf>
    <xf numFmtId="2" fontId="55" fillId="0" borderId="11" xfId="0" applyNumberFormat="1" applyFont="1" applyFill="1" applyBorder="1" applyAlignment="1">
      <alignment horizontal="left" vertical="top"/>
    </xf>
    <xf numFmtId="0" fontId="21" fillId="0" borderId="11" xfId="53" applyFont="1" applyFill="1" applyBorder="1" applyAlignment="1" quotePrefix="1">
      <alignment horizontal="left" vertical="top"/>
    </xf>
    <xf numFmtId="0" fontId="0" fillId="0" borderId="11" xfId="0" applyFill="1" applyBorder="1" applyAlignment="1">
      <alignment horizontal="left" vertical="top"/>
    </xf>
    <xf numFmtId="2" fontId="33" fillId="0" borderId="11" xfId="0" applyNumberFormat="1" applyFont="1" applyFill="1" applyBorder="1" applyAlignment="1">
      <alignment horizontal="left" vertical="top"/>
    </xf>
    <xf numFmtId="0" fontId="25" fillId="0" borderId="11" xfId="53" applyNumberFormat="1" applyFont="1" applyFill="1" applyBorder="1" applyAlignment="1" applyProtection="1">
      <alignment vertical="top" wrapText="1"/>
      <protection/>
    </xf>
    <xf numFmtId="0" fontId="30" fillId="0" borderId="13" xfId="0" applyFont="1" applyBorder="1" applyAlignment="1">
      <alignment/>
    </xf>
    <xf numFmtId="0" fontId="30" fillId="0" borderId="0" xfId="0" applyFont="1" applyAlignment="1">
      <alignment wrapText="1"/>
    </xf>
    <xf numFmtId="0" fontId="24" fillId="0" borderId="11" xfId="53" applyFont="1" applyFill="1" applyBorder="1" applyAlignment="1">
      <alignment horizontal="left" vertical="top" wrapText="1"/>
    </xf>
    <xf numFmtId="0" fontId="28" fillId="0" borderId="12" xfId="53" applyNumberFormat="1" applyFont="1" applyFill="1" applyBorder="1" applyAlignment="1" applyProtection="1">
      <alignment horizontal="left" vertical="top" wrapText="1"/>
      <protection/>
    </xf>
    <xf numFmtId="49" fontId="32" fillId="24" borderId="16" xfId="53" applyNumberFormat="1" applyFont="1" applyFill="1" applyBorder="1" applyAlignment="1">
      <alignment horizontal="center" vertical="center" wrapText="1"/>
    </xf>
    <xf numFmtId="0" fontId="32" fillId="24" borderId="16" xfId="53" applyFont="1" applyFill="1" applyBorder="1" applyAlignment="1">
      <alignment vertical="center" wrapText="1"/>
    </xf>
    <xf numFmtId="0" fontId="23" fillId="24" borderId="15" xfId="53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Font="1" applyBorder="1" applyAlignment="1">
      <alignment wrapText="1"/>
    </xf>
    <xf numFmtId="0" fontId="0" fillId="0" borderId="11" xfId="0" applyBorder="1" applyAlignment="1">
      <alignment vertical="top"/>
    </xf>
    <xf numFmtId="0" fontId="0" fillId="0" borderId="11" xfId="0" applyFill="1" applyBorder="1" applyAlignment="1">
      <alignment vertical="top"/>
    </xf>
    <xf numFmtId="0" fontId="21" fillId="0" borderId="11" xfId="0" applyFont="1" applyBorder="1" applyAlignment="1">
      <alignment wrapText="1"/>
    </xf>
    <xf numFmtId="0" fontId="26" fillId="0" borderId="11" xfId="53" applyNumberFormat="1" applyFont="1" applyFill="1" applyBorder="1" applyAlignment="1" applyProtection="1">
      <alignment vertical="top" wrapText="1"/>
      <protection/>
    </xf>
    <xf numFmtId="0" fontId="40" fillId="0" borderId="11" xfId="0" applyFont="1" applyBorder="1" applyAlignment="1">
      <alignment vertical="top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2" fontId="0" fillId="0" borderId="11" xfId="0" applyNumberFormat="1" applyFill="1" applyBorder="1" applyAlignment="1">
      <alignment vertical="top"/>
    </xf>
    <xf numFmtId="0" fontId="32" fillId="0" borderId="11" xfId="0" applyFont="1" applyFill="1" applyBorder="1" applyAlignment="1">
      <alignment vertical="top"/>
    </xf>
    <xf numFmtId="0" fontId="21" fillId="0" borderId="11" xfId="0" applyFont="1" applyBorder="1" applyAlignment="1">
      <alignment horizontal="justify" vertical="top" wrapText="1"/>
    </xf>
    <xf numFmtId="0" fontId="32" fillId="0" borderId="11" xfId="0" applyNumberFormat="1" applyFont="1" applyFill="1" applyBorder="1" applyAlignment="1">
      <alignment vertical="top"/>
    </xf>
    <xf numFmtId="0" fontId="60" fillId="0" borderId="11" xfId="0" applyNumberFormat="1" applyFont="1" applyFill="1" applyBorder="1" applyAlignment="1" applyProtection="1">
      <alignment vertical="top"/>
      <protection/>
    </xf>
    <xf numFmtId="2" fontId="60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2" fontId="0" fillId="0" borderId="11" xfId="0" applyNumberFormat="1" applyBorder="1" applyAlignment="1">
      <alignment vertical="top"/>
    </xf>
    <xf numFmtId="0" fontId="36" fillId="0" borderId="11" xfId="0" applyFont="1" applyBorder="1" applyAlignment="1">
      <alignment vertical="top"/>
    </xf>
    <xf numFmtId="2" fontId="36" fillId="0" borderId="11" xfId="0" applyNumberFormat="1" applyFont="1" applyBorder="1" applyAlignment="1">
      <alignment vertical="top"/>
    </xf>
    <xf numFmtId="0" fontId="38" fillId="0" borderId="11" xfId="0" applyFont="1" applyBorder="1" applyAlignment="1">
      <alignment vertical="top"/>
    </xf>
    <xf numFmtId="0" fontId="59" fillId="0" borderId="11" xfId="0" applyNumberFormat="1" applyFont="1" applyFill="1" applyBorder="1" applyAlignment="1" applyProtection="1">
      <alignment vertical="top"/>
      <protection/>
    </xf>
    <xf numFmtId="2" fontId="59" fillId="0" borderId="11" xfId="0" applyNumberFormat="1" applyFont="1" applyFill="1" applyBorder="1" applyAlignment="1" applyProtection="1">
      <alignment horizontal="center" vertical="top"/>
      <protection/>
    </xf>
    <xf numFmtId="0" fontId="32" fillId="0" borderId="11" xfId="0" applyFont="1" applyBorder="1" applyAlignment="1">
      <alignment vertical="top"/>
    </xf>
    <xf numFmtId="2" fontId="32" fillId="24" borderId="11" xfId="0" applyNumberFormat="1" applyFont="1" applyFill="1" applyBorder="1" applyAlignment="1">
      <alignment vertical="top" wrapText="1"/>
    </xf>
    <xf numFmtId="2" fontId="38" fillId="24" borderId="11" xfId="0" applyNumberFormat="1" applyFont="1" applyFill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41" fillId="0" borderId="18" xfId="0" applyNumberFormat="1" applyFont="1" applyFill="1" applyBorder="1" applyAlignment="1">
      <alignment horizontal="justify" vertical="top"/>
    </xf>
    <xf numFmtId="2" fontId="32" fillId="0" borderId="18" xfId="0" applyNumberFormat="1" applyFont="1" applyFill="1" applyBorder="1" applyAlignment="1">
      <alignment horizontal="justify" vertical="top"/>
    </xf>
    <xf numFmtId="2" fontId="0" fillId="0" borderId="18" xfId="0" applyNumberFormat="1" applyBorder="1" applyAlignment="1">
      <alignment horizontal="justify" vertical="top"/>
    </xf>
    <xf numFmtId="2" fontId="49" fillId="0" borderId="18" xfId="0" applyNumberFormat="1" applyFont="1" applyFill="1" applyBorder="1" applyAlignment="1">
      <alignment horizontal="justify" vertical="top"/>
    </xf>
    <xf numFmtId="2" fontId="32" fillId="24" borderId="18" xfId="0" applyNumberFormat="1" applyFont="1" applyFill="1" applyBorder="1" applyAlignment="1">
      <alignment horizontal="justify" vertical="top"/>
    </xf>
    <xf numFmtId="2" fontId="21" fillId="0" borderId="11" xfId="0" applyNumberFormat="1" applyFont="1" applyBorder="1" applyAlignment="1">
      <alignment vertical="top" wrapText="1"/>
    </xf>
    <xf numFmtId="2" fontId="21" fillId="0" borderId="11" xfId="0" applyNumberFormat="1" applyFont="1" applyFill="1" applyBorder="1" applyAlignment="1">
      <alignment vertical="top" wrapText="1"/>
    </xf>
    <xf numFmtId="0" fontId="0" fillId="8" borderId="11" xfId="0" applyFill="1" applyBorder="1" applyAlignment="1">
      <alignment vertical="top"/>
    </xf>
    <xf numFmtId="0" fontId="54" fillId="8" borderId="11" xfId="0" applyFont="1" applyFill="1" applyBorder="1" applyAlignment="1">
      <alignment vertical="top"/>
    </xf>
    <xf numFmtId="2" fontId="32" fillId="8" borderId="11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18" xfId="0" applyFill="1" applyBorder="1" applyAlignment="1">
      <alignment vertical="top"/>
    </xf>
    <xf numFmtId="2" fontId="0" fillId="0" borderId="12" xfId="0" applyNumberFormat="1" applyBorder="1" applyAlignment="1">
      <alignment horizontal="left" vertical="top"/>
    </xf>
    <xf numFmtId="2" fontId="32" fillId="0" borderId="12" xfId="0" applyNumberFormat="1" applyFont="1" applyFill="1" applyBorder="1" applyAlignment="1">
      <alignment horizontal="left" vertical="top"/>
    </xf>
    <xf numFmtId="2" fontId="32" fillId="0" borderId="13" xfId="0" applyNumberFormat="1" applyFont="1" applyFill="1" applyBorder="1" applyAlignment="1">
      <alignment horizontal="left" vertical="top"/>
    </xf>
    <xf numFmtId="2" fontId="36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 vertical="top" wrapText="1"/>
    </xf>
    <xf numFmtId="0" fontId="0" fillId="24" borderId="11" xfId="0" applyFill="1" applyBorder="1" applyAlignment="1">
      <alignment/>
    </xf>
    <xf numFmtId="0" fontId="50" fillId="24" borderId="11" xfId="0" applyFont="1" applyFill="1" applyBorder="1" applyAlignment="1">
      <alignment vertical="top"/>
    </xf>
    <xf numFmtId="0" fontId="32" fillId="24" borderId="11" xfId="0" applyFont="1" applyFill="1" applyBorder="1" applyAlignment="1">
      <alignment vertical="top"/>
    </xf>
    <xf numFmtId="0" fontId="22" fillId="24" borderId="11" xfId="0" applyFont="1" applyFill="1" applyBorder="1" applyAlignment="1">
      <alignment horizontal="justify" vertical="top" wrapText="1"/>
    </xf>
    <xf numFmtId="2" fontId="22" fillId="24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>
      <alignment vertical="top"/>
    </xf>
    <xf numFmtId="0" fontId="60" fillId="0" borderId="0" xfId="0" applyFont="1" applyAlignment="1">
      <alignment/>
    </xf>
    <xf numFmtId="0" fontId="60" fillId="0" borderId="0" xfId="0" applyNumberFormat="1" applyFont="1" applyFill="1" applyBorder="1" applyAlignment="1" applyProtection="1">
      <alignment horizontal="left" vertical="top"/>
      <protection/>
    </xf>
    <xf numFmtId="0" fontId="60" fillId="0" borderId="0" xfId="0" applyFont="1" applyAlignment="1">
      <alignment horizontal="left"/>
    </xf>
    <xf numFmtId="0" fontId="21" fillId="0" borderId="11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05"/>
  <sheetViews>
    <sheetView tabSelected="1" view="pageBreakPreview" zoomScale="111" zoomScaleSheetLayoutView="111" zoomScalePageLayoutView="0" workbookViewId="0" topLeftCell="E1">
      <selection activeCell="CC5" sqref="CC5"/>
    </sheetView>
  </sheetViews>
  <sheetFormatPr defaultColWidth="9.00390625" defaultRowHeight="12.75"/>
  <cols>
    <col min="2" max="2" width="10.375" style="0" customWidth="1"/>
    <col min="3" max="3" width="21.50390625" style="0" customWidth="1"/>
    <col min="4" max="4" width="5.625" style="0" customWidth="1"/>
    <col min="5" max="5" width="49.50390625" style="0" customWidth="1"/>
    <col min="6" max="6" width="0.37109375" style="0" hidden="1" customWidth="1"/>
    <col min="7" max="7" width="10.625" style="0" hidden="1" customWidth="1"/>
    <col min="8" max="8" width="11.375" style="0" hidden="1" customWidth="1"/>
    <col min="9" max="9" width="10.375" style="0" hidden="1" customWidth="1"/>
    <col min="10" max="10" width="10.125" style="0" hidden="1" customWidth="1"/>
    <col min="11" max="11" width="9.50390625" style="0" hidden="1" customWidth="1"/>
    <col min="12" max="12" width="4.00390625" style="0" hidden="1" customWidth="1"/>
    <col min="13" max="13" width="0.12890625" style="0" hidden="1" customWidth="1"/>
    <col min="14" max="14" width="10.625" style="0" hidden="1" customWidth="1"/>
    <col min="15" max="15" width="12.375" style="0" hidden="1" customWidth="1"/>
    <col min="16" max="16" width="13.375" style="0" hidden="1" customWidth="1"/>
    <col min="17" max="17" width="11.375" style="0" hidden="1" customWidth="1"/>
    <col min="18" max="18" width="10.875" style="0" hidden="1" customWidth="1"/>
    <col min="19" max="19" width="11.625" style="0" hidden="1" customWidth="1"/>
    <col min="20" max="20" width="10.875" style="0" hidden="1" customWidth="1"/>
    <col min="21" max="21" width="11.125" style="0" hidden="1" customWidth="1"/>
    <col min="22" max="22" width="9.50390625" style="0" hidden="1" customWidth="1"/>
    <col min="23" max="23" width="13.875" style="0" hidden="1" customWidth="1"/>
    <col min="24" max="24" width="9.875" style="0" hidden="1" customWidth="1"/>
    <col min="25" max="25" width="10.875" style="0" hidden="1" customWidth="1"/>
    <col min="26" max="26" width="10.125" style="0" hidden="1" customWidth="1"/>
    <col min="27" max="27" width="10.50390625" style="0" hidden="1" customWidth="1"/>
    <col min="28" max="28" width="1.875" style="0" hidden="1" customWidth="1"/>
    <col min="29" max="29" width="1.4921875" style="0" hidden="1" customWidth="1"/>
    <col min="30" max="30" width="9.50390625" style="0" hidden="1" customWidth="1"/>
    <col min="31" max="32" width="10.00390625" style="0" hidden="1" customWidth="1"/>
    <col min="33" max="33" width="10.50390625" style="0" hidden="1" customWidth="1"/>
    <col min="34" max="34" width="11.50390625" style="0" hidden="1" customWidth="1"/>
    <col min="35" max="35" width="12.00390625" style="0" hidden="1" customWidth="1"/>
    <col min="36" max="36" width="10.375" style="0" hidden="1" customWidth="1"/>
    <col min="37" max="37" width="13.375" style="0" hidden="1" customWidth="1"/>
    <col min="38" max="38" width="9.625" style="0" hidden="1" customWidth="1"/>
    <col min="39" max="39" width="11.125" style="0" hidden="1" customWidth="1"/>
    <col min="40" max="41" width="10.875" style="0" hidden="1" customWidth="1"/>
    <col min="42" max="42" width="9.875" style="0" hidden="1" customWidth="1"/>
    <col min="43" max="43" width="12.375" style="0" hidden="1" customWidth="1"/>
    <col min="44" max="44" width="10.375" style="0" hidden="1" customWidth="1"/>
    <col min="45" max="45" width="11.875" style="0" hidden="1" customWidth="1"/>
    <col min="46" max="46" width="6.50390625" style="0" hidden="1" customWidth="1"/>
    <col min="47" max="47" width="10.875" style="0" hidden="1" customWidth="1"/>
    <col min="48" max="48" width="9.50390625" style="0" hidden="1" customWidth="1"/>
    <col min="49" max="49" width="11.50390625" style="0" hidden="1" customWidth="1"/>
    <col min="50" max="51" width="11.375" style="0" hidden="1" customWidth="1"/>
    <col min="52" max="52" width="9.125" style="0" hidden="1" customWidth="1"/>
    <col min="53" max="53" width="10.50390625" style="0" hidden="1" customWidth="1"/>
    <col min="54" max="55" width="10.875" style="0" hidden="1" customWidth="1"/>
    <col min="56" max="57" width="9.125" style="0" hidden="1" customWidth="1"/>
    <col min="58" max="58" width="12.00390625" style="0" hidden="1" customWidth="1"/>
    <col min="59" max="59" width="9.125" style="0" hidden="1" customWidth="1"/>
    <col min="60" max="60" width="10.375" style="0" hidden="1" customWidth="1"/>
    <col min="61" max="61" width="10.50390625" style="0" hidden="1" customWidth="1"/>
    <col min="62" max="62" width="8.875" style="0" hidden="1" customWidth="1"/>
    <col min="63" max="63" width="9.625" style="0" hidden="1" customWidth="1"/>
    <col min="64" max="65" width="11.375" style="0" hidden="1" customWidth="1"/>
    <col min="66" max="66" width="11.50390625" style="0" hidden="1" customWidth="1"/>
    <col min="67" max="67" width="11.00390625" style="0" hidden="1" customWidth="1"/>
    <col min="68" max="68" width="9.00390625" style="0" hidden="1" customWidth="1"/>
    <col min="69" max="70" width="9.50390625" style="0" hidden="1" customWidth="1"/>
    <col min="71" max="71" width="11.00390625" style="0" hidden="1" customWidth="1"/>
    <col min="72" max="72" width="11.375" style="0" hidden="1" customWidth="1"/>
    <col min="73" max="73" width="11.00390625" style="0" hidden="1" customWidth="1"/>
    <col min="74" max="77" width="9.50390625" style="0" hidden="1" customWidth="1"/>
    <col min="78" max="78" width="11.00390625" style="0" hidden="1" customWidth="1"/>
    <col min="79" max="79" width="10.875" style="0" hidden="1" customWidth="1"/>
    <col min="80" max="82" width="10.50390625" style="0" customWidth="1"/>
    <col min="83" max="83" width="12.00390625" style="0" customWidth="1"/>
    <col min="84" max="84" width="9.875" style="0" hidden="1" customWidth="1"/>
    <col min="85" max="85" width="9.50390625" style="0" bestFit="1" customWidth="1"/>
  </cols>
  <sheetData>
    <row r="1" spans="81:83" ht="18">
      <c r="CC1" s="167" t="s">
        <v>195</v>
      </c>
      <c r="CD1" s="167"/>
      <c r="CE1" s="167"/>
    </row>
    <row r="2" spans="81:83" ht="18">
      <c r="CC2" s="168" t="s">
        <v>128</v>
      </c>
      <c r="CD2" s="168"/>
      <c r="CE2" s="167"/>
    </row>
    <row r="3" spans="81:83" ht="18">
      <c r="CC3" s="169" t="s">
        <v>129</v>
      </c>
      <c r="CD3" s="169"/>
      <c r="CE3" s="167"/>
    </row>
    <row r="4" spans="81:83" ht="18">
      <c r="CC4" s="169" t="s">
        <v>182</v>
      </c>
      <c r="CD4" s="169"/>
      <c r="CE4" s="167"/>
    </row>
    <row r="5" spans="81:83" ht="18">
      <c r="CC5" s="169" t="s">
        <v>196</v>
      </c>
      <c r="CD5" s="169"/>
      <c r="CE5" s="167"/>
    </row>
    <row r="8" spans="3:9" ht="16.5">
      <c r="C8" s="35" t="s">
        <v>135</v>
      </c>
      <c r="D8" s="35"/>
      <c r="E8" s="35"/>
      <c r="F8" s="35"/>
      <c r="G8" s="35"/>
      <c r="H8" s="35"/>
      <c r="I8" s="35"/>
    </row>
    <row r="9" spans="4:9" ht="17.25">
      <c r="D9" s="37"/>
      <c r="E9" s="36"/>
      <c r="F9" s="36"/>
      <c r="G9" s="36"/>
      <c r="H9" s="36"/>
      <c r="I9" s="36"/>
    </row>
    <row r="10" spans="2:83" ht="12.75" customHeight="1">
      <c r="B10" s="30" t="s">
        <v>118</v>
      </c>
      <c r="C10" s="31" t="s">
        <v>119</v>
      </c>
      <c r="D10" s="32"/>
      <c r="E10" s="164" t="s">
        <v>120</v>
      </c>
      <c r="F10" s="161" t="s">
        <v>121</v>
      </c>
      <c r="G10" s="161" t="s">
        <v>122</v>
      </c>
      <c r="H10" s="161" t="s">
        <v>123</v>
      </c>
      <c r="I10" s="162" t="s">
        <v>124</v>
      </c>
      <c r="J10" s="162" t="s">
        <v>124</v>
      </c>
      <c r="CB10" s="161" t="s">
        <v>121</v>
      </c>
      <c r="CC10" s="161" t="s">
        <v>122</v>
      </c>
      <c r="CD10" s="161" t="s">
        <v>123</v>
      </c>
      <c r="CE10" s="162" t="s">
        <v>124</v>
      </c>
    </row>
    <row r="11" spans="2:84" ht="102.75" customHeight="1">
      <c r="B11" s="33" t="s">
        <v>125</v>
      </c>
      <c r="C11" s="34" t="s">
        <v>126</v>
      </c>
      <c r="D11" s="33" t="s">
        <v>127</v>
      </c>
      <c r="E11" s="165"/>
      <c r="F11" s="161"/>
      <c r="G11" s="161"/>
      <c r="H11" s="161"/>
      <c r="I11" s="163"/>
      <c r="J11" s="163"/>
      <c r="K11" s="4" t="s">
        <v>16</v>
      </c>
      <c r="L11" s="4" t="s">
        <v>17</v>
      </c>
      <c r="M11" s="26" t="s">
        <v>19</v>
      </c>
      <c r="N11" s="12" t="s">
        <v>18</v>
      </c>
      <c r="O11" s="4" t="s">
        <v>23</v>
      </c>
      <c r="P11" s="4" t="s">
        <v>24</v>
      </c>
      <c r="Q11" s="12" t="s">
        <v>20</v>
      </c>
      <c r="R11" s="12" t="s">
        <v>31</v>
      </c>
      <c r="S11" s="13" t="s">
        <v>32</v>
      </c>
      <c r="T11" s="14" t="s">
        <v>54</v>
      </c>
      <c r="U11" s="14" t="s">
        <v>55</v>
      </c>
      <c r="V11" s="15" t="s">
        <v>40</v>
      </c>
      <c r="W11" s="4" t="s">
        <v>46</v>
      </c>
      <c r="X11" s="4" t="s">
        <v>47</v>
      </c>
      <c r="Y11" s="15" t="s">
        <v>51</v>
      </c>
      <c r="Z11" s="11" t="s">
        <v>53</v>
      </c>
      <c r="AA11" s="10" t="s">
        <v>56</v>
      </c>
      <c r="AB11" s="9" t="s">
        <v>48</v>
      </c>
      <c r="AC11" s="4" t="s">
        <v>49</v>
      </c>
      <c r="AD11" s="4" t="s">
        <v>50</v>
      </c>
      <c r="AE11" s="4" t="s">
        <v>52</v>
      </c>
      <c r="AF11" s="4"/>
      <c r="AG11" s="10" t="s">
        <v>59</v>
      </c>
      <c r="AH11" s="11" t="s">
        <v>60</v>
      </c>
      <c r="AI11" s="10" t="s">
        <v>61</v>
      </c>
      <c r="AJ11" s="17" t="s">
        <v>62</v>
      </c>
      <c r="AK11" s="9" t="s">
        <v>63</v>
      </c>
      <c r="AL11" s="9" t="s">
        <v>64</v>
      </c>
      <c r="AM11" s="4" t="s">
        <v>65</v>
      </c>
      <c r="AN11" s="18" t="s">
        <v>67</v>
      </c>
      <c r="AO11" s="14" t="s">
        <v>70</v>
      </c>
      <c r="AP11" s="19" t="s">
        <v>40</v>
      </c>
      <c r="AQ11" s="10" t="s">
        <v>71</v>
      </c>
      <c r="AR11" s="11" t="s">
        <v>72</v>
      </c>
      <c r="AS11" s="10" t="s">
        <v>73</v>
      </c>
      <c r="AT11" s="19" t="s">
        <v>40</v>
      </c>
      <c r="AU11" s="4" t="s">
        <v>82</v>
      </c>
      <c r="AV11" s="4" t="s">
        <v>83</v>
      </c>
      <c r="AW11" s="20" t="s">
        <v>84</v>
      </c>
      <c r="AX11" s="4" t="s">
        <v>86</v>
      </c>
      <c r="AY11" s="14" t="s">
        <v>85</v>
      </c>
      <c r="AZ11" s="19" t="s">
        <v>40</v>
      </c>
      <c r="BA11" s="10" t="s">
        <v>89</v>
      </c>
      <c r="BB11" s="11" t="s">
        <v>90</v>
      </c>
      <c r="BC11" s="10" t="s">
        <v>91</v>
      </c>
      <c r="BD11" s="4"/>
      <c r="BE11" s="18" t="s">
        <v>96</v>
      </c>
      <c r="BF11" s="14" t="s">
        <v>114</v>
      </c>
      <c r="BG11" s="19" t="s">
        <v>40</v>
      </c>
      <c r="BH11" s="4" t="s">
        <v>99</v>
      </c>
      <c r="BI11" s="23" t="s">
        <v>106</v>
      </c>
      <c r="BJ11" s="4" t="s">
        <v>100</v>
      </c>
      <c r="BK11" s="4" t="s">
        <v>101</v>
      </c>
      <c r="BL11" s="4" t="s">
        <v>102</v>
      </c>
      <c r="BM11" s="10" t="s">
        <v>103</v>
      </c>
      <c r="BN11" s="11" t="s">
        <v>104</v>
      </c>
      <c r="BO11" s="10" t="s">
        <v>105</v>
      </c>
      <c r="BP11" s="4"/>
      <c r="BQ11" s="4" t="s">
        <v>109</v>
      </c>
      <c r="BR11" s="4" t="s">
        <v>110</v>
      </c>
      <c r="BS11" s="9" t="s">
        <v>111</v>
      </c>
      <c r="BT11" s="10" t="s">
        <v>115</v>
      </c>
      <c r="BU11" s="10" t="s">
        <v>112</v>
      </c>
      <c r="BV11" s="11" t="s">
        <v>113</v>
      </c>
      <c r="BW11" s="19" t="s">
        <v>40</v>
      </c>
      <c r="BX11" s="28" t="s">
        <v>116</v>
      </c>
      <c r="BY11" s="28"/>
      <c r="BZ11" s="10" t="s">
        <v>117</v>
      </c>
      <c r="CA11" s="10" t="s">
        <v>112</v>
      </c>
      <c r="CB11" s="161"/>
      <c r="CC11" s="161"/>
      <c r="CD11" s="161"/>
      <c r="CE11" s="163"/>
      <c r="CF11" s="18"/>
    </row>
    <row r="12" spans="1:84" ht="32.25" customHeight="1">
      <c r="A12" s="22"/>
      <c r="B12" s="106" t="s">
        <v>5</v>
      </c>
      <c r="C12" s="1" t="s">
        <v>4</v>
      </c>
      <c r="D12" s="107"/>
      <c r="E12" s="108" t="s">
        <v>6</v>
      </c>
      <c r="F12" s="6">
        <f aca="true" t="shared" si="0" ref="F12:AK12">SUM(F13:F21)</f>
        <v>400000</v>
      </c>
      <c r="G12" s="6">
        <f t="shared" si="0"/>
        <v>400000</v>
      </c>
      <c r="H12" s="6">
        <f t="shared" si="0"/>
        <v>1091700</v>
      </c>
      <c r="I12" s="6">
        <f t="shared" si="0"/>
        <v>0</v>
      </c>
      <c r="J12" s="6">
        <f t="shared" si="0"/>
        <v>230700</v>
      </c>
      <c r="K12" s="6">
        <f t="shared" si="0"/>
        <v>336000</v>
      </c>
      <c r="L12" s="6">
        <f t="shared" si="0"/>
        <v>300000</v>
      </c>
      <c r="M12" s="6">
        <f t="shared" si="0"/>
        <v>0</v>
      </c>
      <c r="N12" s="6">
        <f t="shared" si="0"/>
        <v>0</v>
      </c>
      <c r="O12" s="6">
        <f t="shared" si="0"/>
        <v>54000</v>
      </c>
      <c r="P12" s="6">
        <f t="shared" si="0"/>
        <v>181240</v>
      </c>
      <c r="Q12" s="6">
        <f t="shared" si="0"/>
        <v>170000</v>
      </c>
      <c r="R12" s="6">
        <f t="shared" si="0"/>
        <v>220000</v>
      </c>
      <c r="S12" s="6">
        <f t="shared" si="0"/>
        <v>0</v>
      </c>
      <c r="T12" s="6">
        <f t="shared" si="0"/>
        <v>1726940</v>
      </c>
      <c r="U12" s="6">
        <f t="shared" si="0"/>
        <v>2202680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6">
        <f t="shared" si="0"/>
        <v>1501940</v>
      </c>
      <c r="Z12" s="6">
        <f t="shared" si="0"/>
        <v>235240</v>
      </c>
      <c r="AA12" s="6">
        <f t="shared" si="0"/>
        <v>1266700</v>
      </c>
      <c r="AB12" s="6">
        <f t="shared" si="0"/>
        <v>250000</v>
      </c>
      <c r="AC12" s="6">
        <f t="shared" si="0"/>
        <v>10740</v>
      </c>
      <c r="AD12" s="6">
        <f t="shared" si="0"/>
        <v>0</v>
      </c>
      <c r="AE12" s="6">
        <f t="shared" si="0"/>
        <v>0</v>
      </c>
      <c r="AF12" s="6">
        <f t="shared" si="0"/>
        <v>0</v>
      </c>
      <c r="AG12" s="6">
        <f t="shared" si="0"/>
        <v>1762680</v>
      </c>
      <c r="AH12" s="6">
        <f t="shared" si="0"/>
        <v>260740</v>
      </c>
      <c r="AI12" s="6">
        <f t="shared" si="0"/>
        <v>1501940</v>
      </c>
      <c r="AJ12" s="6">
        <f t="shared" si="0"/>
        <v>290000</v>
      </c>
      <c r="AK12" s="6">
        <f t="shared" si="0"/>
        <v>0</v>
      </c>
      <c r="AL12" s="6">
        <f aca="true" t="shared" si="1" ref="AL12:BQ12">SUM(AL13:AL21)</f>
        <v>0</v>
      </c>
      <c r="AM12" s="6">
        <f t="shared" si="1"/>
        <v>0</v>
      </c>
      <c r="AN12" s="6">
        <f t="shared" si="1"/>
        <v>66100</v>
      </c>
      <c r="AO12" s="6">
        <f t="shared" si="1"/>
        <v>2268780</v>
      </c>
      <c r="AP12" s="6">
        <f t="shared" si="1"/>
        <v>0</v>
      </c>
      <c r="AQ12" s="6">
        <f t="shared" si="1"/>
        <v>2052680</v>
      </c>
      <c r="AR12" s="6">
        <f t="shared" si="1"/>
        <v>290000</v>
      </c>
      <c r="AS12" s="6">
        <f t="shared" si="1"/>
        <v>1762680</v>
      </c>
      <c r="AT12" s="6">
        <f t="shared" si="1"/>
        <v>0</v>
      </c>
      <c r="AU12" s="6">
        <f t="shared" si="1"/>
        <v>66100</v>
      </c>
      <c r="AV12" s="6">
        <f t="shared" si="1"/>
        <v>0</v>
      </c>
      <c r="AW12" s="6">
        <f t="shared" si="1"/>
        <v>85000</v>
      </c>
      <c r="AX12" s="6">
        <f t="shared" si="1"/>
        <v>85000</v>
      </c>
      <c r="AY12" s="6">
        <f t="shared" si="1"/>
        <v>2353780</v>
      </c>
      <c r="AZ12" s="6">
        <f t="shared" si="1"/>
        <v>0</v>
      </c>
      <c r="BA12" s="6">
        <f t="shared" si="1"/>
        <v>2203780</v>
      </c>
      <c r="BB12" s="6">
        <f t="shared" si="1"/>
        <v>151100</v>
      </c>
      <c r="BC12" s="6">
        <f t="shared" si="1"/>
        <v>2052680</v>
      </c>
      <c r="BD12" s="6">
        <f t="shared" si="1"/>
        <v>0</v>
      </c>
      <c r="BE12" s="6">
        <f t="shared" si="1"/>
        <v>0</v>
      </c>
      <c r="BF12" s="6">
        <f t="shared" si="1"/>
        <v>2353780</v>
      </c>
      <c r="BG12" s="6">
        <f t="shared" si="1"/>
        <v>0</v>
      </c>
      <c r="BH12" s="6">
        <f t="shared" si="1"/>
        <v>0</v>
      </c>
      <c r="BI12" s="6">
        <f t="shared" si="1"/>
        <v>0</v>
      </c>
      <c r="BJ12" s="6">
        <f t="shared" si="1"/>
        <v>0</v>
      </c>
      <c r="BK12" s="6">
        <f t="shared" si="1"/>
        <v>0</v>
      </c>
      <c r="BL12" s="6">
        <f t="shared" si="1"/>
        <v>0</v>
      </c>
      <c r="BM12" s="6">
        <f t="shared" si="1"/>
        <v>2203780</v>
      </c>
      <c r="BN12" s="6">
        <f t="shared" si="1"/>
        <v>151100</v>
      </c>
      <c r="BO12" s="6">
        <f t="shared" si="1"/>
        <v>2052680</v>
      </c>
      <c r="BP12" s="6">
        <f t="shared" si="1"/>
        <v>0</v>
      </c>
      <c r="BQ12" s="6">
        <f t="shared" si="1"/>
        <v>0</v>
      </c>
      <c r="BR12" s="6">
        <f aca="true" t="shared" si="2" ref="BR12:CA12">SUM(BR13:BR21)</f>
        <v>0</v>
      </c>
      <c r="BS12" s="6">
        <f t="shared" si="2"/>
        <v>0</v>
      </c>
      <c r="BT12" s="6">
        <f t="shared" si="2"/>
        <v>2203780</v>
      </c>
      <c r="BU12" s="6">
        <f t="shared" si="2"/>
        <v>2052680</v>
      </c>
      <c r="BV12" s="6">
        <f t="shared" si="2"/>
        <v>151100</v>
      </c>
      <c r="BW12" s="6">
        <f t="shared" si="2"/>
        <v>0</v>
      </c>
      <c r="BX12" s="6">
        <f t="shared" si="2"/>
        <v>75000</v>
      </c>
      <c r="BY12" s="6">
        <f t="shared" si="2"/>
        <v>0</v>
      </c>
      <c r="BZ12" s="6">
        <f t="shared" si="2"/>
        <v>2278780</v>
      </c>
      <c r="CA12" s="6">
        <f t="shared" si="2"/>
        <v>2052680</v>
      </c>
      <c r="CB12" s="6"/>
      <c r="CC12" s="6"/>
      <c r="CD12" s="6"/>
      <c r="CE12" s="135">
        <f>SUM(CE13:CE21)</f>
        <v>2926400</v>
      </c>
      <c r="CF12" s="6"/>
    </row>
    <row r="13" spans="1:84" ht="23.25" customHeight="1">
      <c r="A13" s="22"/>
      <c r="B13" s="45" t="s">
        <v>21</v>
      </c>
      <c r="C13" s="102" t="s">
        <v>131</v>
      </c>
      <c r="D13" s="40">
        <v>3110</v>
      </c>
      <c r="E13" s="41" t="s">
        <v>1</v>
      </c>
      <c r="F13" s="42"/>
      <c r="G13" s="42"/>
      <c r="H13" s="42"/>
      <c r="I13" s="42"/>
      <c r="J13" s="42"/>
      <c r="K13" s="42"/>
      <c r="L13" s="42"/>
      <c r="M13" s="42"/>
      <c r="N13" s="46" t="s">
        <v>36</v>
      </c>
      <c r="O13" s="42"/>
      <c r="P13" s="42">
        <v>181240</v>
      </c>
      <c r="Q13" s="43"/>
      <c r="R13" s="43" t="s">
        <v>25</v>
      </c>
      <c r="S13" s="42" t="s">
        <v>35</v>
      </c>
      <c r="T13" s="42">
        <v>181240</v>
      </c>
      <c r="U13" s="42">
        <v>266980</v>
      </c>
      <c r="V13" s="16" t="s">
        <v>37</v>
      </c>
      <c r="W13" s="42"/>
      <c r="X13" s="42"/>
      <c r="Y13" s="42">
        <f aca="true" t="shared" si="3" ref="Y13:Y21">G13+J13+K13+L13+M13+O13+P13+W13+X13</f>
        <v>181240</v>
      </c>
      <c r="Z13" s="42">
        <v>181240</v>
      </c>
      <c r="AA13" s="42">
        <f aca="true" t="shared" si="4" ref="AA13:AA21">Y13-Z13</f>
        <v>0</v>
      </c>
      <c r="AB13" s="42"/>
      <c r="AC13" s="42">
        <v>10740</v>
      </c>
      <c r="AD13" s="42"/>
      <c r="AE13" s="42"/>
      <c r="AF13" s="42"/>
      <c r="AG13" s="42">
        <f aca="true" t="shared" si="5" ref="AG13:AG21">Y13+AB13+AC13+AD13+AE13+AF13</f>
        <v>191980</v>
      </c>
      <c r="AH13" s="42">
        <v>10740</v>
      </c>
      <c r="AI13" s="42">
        <f aca="true" t="shared" si="6" ref="AI13:AI21">AG13-AH13</f>
        <v>181240</v>
      </c>
      <c r="AJ13" s="42"/>
      <c r="AK13" s="42"/>
      <c r="AL13" s="42"/>
      <c r="AM13" s="42"/>
      <c r="AN13" s="42"/>
      <c r="AO13" s="42">
        <v>266980</v>
      </c>
      <c r="AP13" s="16" t="s">
        <v>37</v>
      </c>
      <c r="AQ13" s="42">
        <f aca="true" t="shared" si="7" ref="AQ13:AQ21">AG13+AJ13+AK13+AL13+AM13</f>
        <v>191980</v>
      </c>
      <c r="AR13" s="42">
        <v>0</v>
      </c>
      <c r="AS13" s="42">
        <f>AH13+AI13</f>
        <v>191980</v>
      </c>
      <c r="AT13" s="16" t="s">
        <v>77</v>
      </c>
      <c r="AU13" s="42"/>
      <c r="AV13" s="42"/>
      <c r="AW13" s="42">
        <v>85000</v>
      </c>
      <c r="AX13" s="42">
        <v>85000</v>
      </c>
      <c r="AY13" s="42">
        <f aca="true" t="shared" si="8" ref="AY13:AY21">AO13+AW13</f>
        <v>351980</v>
      </c>
      <c r="AZ13" s="16" t="s">
        <v>87</v>
      </c>
      <c r="BA13" s="42">
        <v>276980</v>
      </c>
      <c r="BB13" s="42">
        <v>85000</v>
      </c>
      <c r="BC13" s="42">
        <v>191980</v>
      </c>
      <c r="BD13" s="47" t="s">
        <v>77</v>
      </c>
      <c r="BE13" s="42"/>
      <c r="BF13" s="42">
        <v>351980</v>
      </c>
      <c r="BG13" s="16" t="s">
        <v>87</v>
      </c>
      <c r="BH13" s="42"/>
      <c r="BI13" s="42"/>
      <c r="BJ13" s="42"/>
      <c r="BK13" s="42"/>
      <c r="BL13" s="42">
        <f aca="true" t="shared" si="9" ref="BL13:BL21">SUM(BH13:BK13)</f>
        <v>0</v>
      </c>
      <c r="BM13" s="42">
        <v>276980</v>
      </c>
      <c r="BN13" s="42">
        <v>85000</v>
      </c>
      <c r="BO13" s="42">
        <v>191980</v>
      </c>
      <c r="BP13" s="47" t="s">
        <v>77</v>
      </c>
      <c r="BQ13" s="42"/>
      <c r="BR13" s="42"/>
      <c r="BS13" s="42">
        <f aca="true" t="shared" si="10" ref="BS13:BS21">SUM(BQ13:BR13)</f>
        <v>0</v>
      </c>
      <c r="BT13" s="42">
        <f aca="true" t="shared" si="11" ref="BT13:BT21">BM13+BS13</f>
        <v>276980</v>
      </c>
      <c r="BU13" s="42">
        <v>191980</v>
      </c>
      <c r="BV13" s="42">
        <v>85000</v>
      </c>
      <c r="BW13" s="47" t="s">
        <v>77</v>
      </c>
      <c r="BX13" s="42"/>
      <c r="BY13" s="42"/>
      <c r="BZ13" s="42">
        <v>276980</v>
      </c>
      <c r="CA13" s="42">
        <v>191980</v>
      </c>
      <c r="CB13" s="42"/>
      <c r="CC13" s="42"/>
      <c r="CD13" s="42"/>
      <c r="CE13" s="154">
        <v>85000</v>
      </c>
      <c r="CF13" s="8"/>
    </row>
    <row r="14" spans="1:84" ht="23.25" customHeight="1">
      <c r="A14" s="22"/>
      <c r="B14" s="45" t="s">
        <v>21</v>
      </c>
      <c r="C14" s="102" t="s">
        <v>131</v>
      </c>
      <c r="D14" s="40">
        <v>3110</v>
      </c>
      <c r="E14" s="41" t="s">
        <v>1</v>
      </c>
      <c r="F14" s="42"/>
      <c r="G14" s="42"/>
      <c r="H14" s="42"/>
      <c r="I14" s="42"/>
      <c r="J14" s="42"/>
      <c r="K14" s="42"/>
      <c r="L14" s="42"/>
      <c r="M14" s="42"/>
      <c r="N14" s="46"/>
      <c r="O14" s="42"/>
      <c r="P14" s="42"/>
      <c r="Q14" s="43"/>
      <c r="R14" s="43"/>
      <c r="S14" s="42"/>
      <c r="T14" s="42"/>
      <c r="U14" s="42"/>
      <c r="V14" s="16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16"/>
      <c r="AQ14" s="42"/>
      <c r="AR14" s="42"/>
      <c r="AS14" s="42"/>
      <c r="AT14" s="16"/>
      <c r="AU14" s="42"/>
      <c r="AV14" s="42"/>
      <c r="AW14" s="42"/>
      <c r="AX14" s="42"/>
      <c r="AY14" s="42"/>
      <c r="AZ14" s="16"/>
      <c r="BA14" s="42"/>
      <c r="BB14" s="42"/>
      <c r="BC14" s="42"/>
      <c r="BD14" s="47"/>
      <c r="BE14" s="42"/>
      <c r="BF14" s="42"/>
      <c r="BG14" s="16"/>
      <c r="BH14" s="42"/>
      <c r="BI14" s="42"/>
      <c r="BJ14" s="42"/>
      <c r="BK14" s="42"/>
      <c r="BL14" s="42"/>
      <c r="BM14" s="42"/>
      <c r="BN14" s="42"/>
      <c r="BO14" s="42"/>
      <c r="BP14" s="47"/>
      <c r="BQ14" s="42"/>
      <c r="BR14" s="42"/>
      <c r="BS14" s="42"/>
      <c r="BT14" s="42"/>
      <c r="BU14" s="42"/>
      <c r="BV14" s="42"/>
      <c r="BW14" s="47"/>
      <c r="BX14" s="42"/>
      <c r="BY14" s="42"/>
      <c r="BZ14" s="42"/>
      <c r="CA14" s="42"/>
      <c r="CB14" s="42"/>
      <c r="CC14" s="42"/>
      <c r="CD14" s="42"/>
      <c r="CE14" s="154">
        <v>200000</v>
      </c>
      <c r="CF14" s="8"/>
    </row>
    <row r="15" spans="1:84" ht="26.25">
      <c r="A15" s="22"/>
      <c r="B15" s="45" t="s">
        <v>21</v>
      </c>
      <c r="C15" s="102" t="s">
        <v>131</v>
      </c>
      <c r="D15" s="40">
        <v>3132</v>
      </c>
      <c r="E15" s="3" t="s">
        <v>66</v>
      </c>
      <c r="F15" s="42"/>
      <c r="G15" s="42"/>
      <c r="H15" s="42"/>
      <c r="I15" s="42"/>
      <c r="J15" s="42"/>
      <c r="K15" s="42"/>
      <c r="L15" s="42"/>
      <c r="M15" s="42"/>
      <c r="N15" s="46"/>
      <c r="O15" s="42"/>
      <c r="P15" s="42"/>
      <c r="Q15" s="43"/>
      <c r="R15" s="43"/>
      <c r="S15" s="42"/>
      <c r="T15" s="42"/>
      <c r="U15" s="42"/>
      <c r="V15" s="16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>
        <v>66100</v>
      </c>
      <c r="AO15" s="42">
        <v>66100</v>
      </c>
      <c r="AP15" s="42" t="s">
        <v>80</v>
      </c>
      <c r="AQ15" s="42">
        <f t="shared" si="7"/>
        <v>0</v>
      </c>
      <c r="AR15" s="42">
        <v>0</v>
      </c>
      <c r="AS15" s="42">
        <v>0</v>
      </c>
      <c r="AT15" s="42"/>
      <c r="AU15" s="42">
        <v>66100</v>
      </c>
      <c r="AV15" s="42"/>
      <c r="AW15" s="42"/>
      <c r="AX15" s="42"/>
      <c r="AY15" s="42">
        <f t="shared" si="8"/>
        <v>66100</v>
      </c>
      <c r="AZ15" s="44" t="s">
        <v>88</v>
      </c>
      <c r="BA15" s="42">
        <v>66100</v>
      </c>
      <c r="BB15" s="42">
        <v>66100</v>
      </c>
      <c r="BC15" s="42">
        <v>0</v>
      </c>
      <c r="BD15" s="42"/>
      <c r="BE15" s="42"/>
      <c r="BF15" s="42">
        <v>66100</v>
      </c>
      <c r="BG15" s="44" t="s">
        <v>88</v>
      </c>
      <c r="BH15" s="42"/>
      <c r="BI15" s="42"/>
      <c r="BJ15" s="42"/>
      <c r="BK15" s="42"/>
      <c r="BL15" s="42">
        <f t="shared" si="9"/>
        <v>0</v>
      </c>
      <c r="BM15" s="42">
        <v>66100</v>
      </c>
      <c r="BN15" s="42">
        <v>66100</v>
      </c>
      <c r="BO15" s="42">
        <v>0</v>
      </c>
      <c r="BP15" s="44" t="s">
        <v>88</v>
      </c>
      <c r="BQ15" s="42"/>
      <c r="BR15" s="42"/>
      <c r="BS15" s="42">
        <f t="shared" si="10"/>
        <v>0</v>
      </c>
      <c r="BT15" s="42">
        <f t="shared" si="11"/>
        <v>66100</v>
      </c>
      <c r="BU15" s="42"/>
      <c r="BV15" s="42">
        <v>66100</v>
      </c>
      <c r="BW15" s="44" t="s">
        <v>88</v>
      </c>
      <c r="BX15" s="42"/>
      <c r="BY15" s="42"/>
      <c r="BZ15" s="42">
        <v>66100</v>
      </c>
      <c r="CA15" s="44"/>
      <c r="CB15" s="42"/>
      <c r="CC15" s="42"/>
      <c r="CD15" s="42"/>
      <c r="CE15" s="154">
        <v>56700</v>
      </c>
      <c r="CF15" s="8"/>
    </row>
    <row r="16" spans="1:84" ht="53.25">
      <c r="A16" s="22"/>
      <c r="B16" s="45" t="s">
        <v>136</v>
      </c>
      <c r="C16" s="109" t="s">
        <v>137</v>
      </c>
      <c r="D16" s="40">
        <v>3121</v>
      </c>
      <c r="E16" s="82" t="s">
        <v>183</v>
      </c>
      <c r="F16" s="42"/>
      <c r="G16" s="42"/>
      <c r="H16" s="42"/>
      <c r="I16" s="42"/>
      <c r="J16" s="42"/>
      <c r="K16" s="42"/>
      <c r="L16" s="42"/>
      <c r="M16" s="42"/>
      <c r="N16" s="46"/>
      <c r="O16" s="42"/>
      <c r="P16" s="42"/>
      <c r="Q16" s="43"/>
      <c r="R16" s="43"/>
      <c r="S16" s="42"/>
      <c r="T16" s="42"/>
      <c r="U16" s="42"/>
      <c r="V16" s="16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4"/>
      <c r="BA16" s="42"/>
      <c r="BB16" s="42"/>
      <c r="BC16" s="42"/>
      <c r="BD16" s="42"/>
      <c r="BE16" s="42"/>
      <c r="BF16" s="42"/>
      <c r="BG16" s="44"/>
      <c r="BH16" s="42"/>
      <c r="BI16" s="42"/>
      <c r="BJ16" s="42"/>
      <c r="BK16" s="42"/>
      <c r="BL16" s="42"/>
      <c r="BM16" s="42"/>
      <c r="BN16" s="42"/>
      <c r="BO16" s="42"/>
      <c r="BP16" s="44"/>
      <c r="BQ16" s="42"/>
      <c r="BR16" s="42"/>
      <c r="BS16" s="42"/>
      <c r="BT16" s="42"/>
      <c r="BU16" s="42"/>
      <c r="BV16" s="42"/>
      <c r="BW16" s="44"/>
      <c r="BX16" s="42"/>
      <c r="BY16" s="42"/>
      <c r="BZ16" s="42"/>
      <c r="CA16" s="44"/>
      <c r="CB16" s="42"/>
      <c r="CC16" s="42"/>
      <c r="CD16" s="42"/>
      <c r="CE16" s="154">
        <v>116700</v>
      </c>
      <c r="CF16" s="8"/>
    </row>
    <row r="17" spans="1:84" ht="40.5">
      <c r="A17" s="22"/>
      <c r="B17" s="2">
        <v>180409</v>
      </c>
      <c r="C17" s="105" t="s">
        <v>133</v>
      </c>
      <c r="D17" s="2">
        <v>3210</v>
      </c>
      <c r="E17" s="48" t="s">
        <v>184</v>
      </c>
      <c r="F17" s="42"/>
      <c r="G17" s="42"/>
      <c r="H17" s="42"/>
      <c r="I17" s="42"/>
      <c r="J17" s="42"/>
      <c r="K17" s="42"/>
      <c r="L17" s="42"/>
      <c r="M17" s="42"/>
      <c r="N17" s="46"/>
      <c r="O17" s="42"/>
      <c r="P17" s="42"/>
      <c r="Q17" s="43"/>
      <c r="R17" s="43"/>
      <c r="S17" s="42"/>
      <c r="T17" s="42"/>
      <c r="U17" s="42"/>
      <c r="V17" s="16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4"/>
      <c r="BA17" s="42"/>
      <c r="BB17" s="42"/>
      <c r="BC17" s="42"/>
      <c r="BD17" s="42"/>
      <c r="BE17" s="42"/>
      <c r="BF17" s="42"/>
      <c r="BG17" s="44"/>
      <c r="BH17" s="42"/>
      <c r="BI17" s="42"/>
      <c r="BJ17" s="42"/>
      <c r="BK17" s="42"/>
      <c r="BL17" s="42"/>
      <c r="BM17" s="42"/>
      <c r="BN17" s="42"/>
      <c r="BO17" s="42"/>
      <c r="BP17" s="44"/>
      <c r="BQ17" s="42"/>
      <c r="BR17" s="42"/>
      <c r="BS17" s="42"/>
      <c r="BT17" s="42"/>
      <c r="BU17" s="42"/>
      <c r="BV17" s="42"/>
      <c r="BW17" s="44"/>
      <c r="BX17" s="42"/>
      <c r="BY17" s="42"/>
      <c r="BZ17" s="42"/>
      <c r="CA17" s="44"/>
      <c r="CB17" s="42"/>
      <c r="CC17" s="42"/>
      <c r="CD17" s="42"/>
      <c r="CE17" s="154">
        <v>200000</v>
      </c>
      <c r="CF17" s="8"/>
    </row>
    <row r="18" spans="1:84" ht="48.75" customHeight="1">
      <c r="A18" s="22"/>
      <c r="B18" s="2">
        <v>180409</v>
      </c>
      <c r="C18" s="105" t="s">
        <v>133</v>
      </c>
      <c r="D18" s="2">
        <v>3210</v>
      </c>
      <c r="E18" s="48" t="s">
        <v>185</v>
      </c>
      <c r="F18" s="49">
        <v>200000</v>
      </c>
      <c r="G18" s="50">
        <v>200000</v>
      </c>
      <c r="H18" s="51">
        <v>76000</v>
      </c>
      <c r="I18" s="51"/>
      <c r="J18" s="51"/>
      <c r="K18" s="51">
        <v>76000</v>
      </c>
      <c r="L18" s="51"/>
      <c r="M18" s="51"/>
      <c r="N18" s="51"/>
      <c r="O18" s="51"/>
      <c r="P18" s="51"/>
      <c r="Q18" s="51">
        <v>30000</v>
      </c>
      <c r="R18" s="51"/>
      <c r="S18" s="51"/>
      <c r="T18" s="42">
        <v>276000</v>
      </c>
      <c r="U18" s="52">
        <v>306000</v>
      </c>
      <c r="V18" s="51" t="s">
        <v>45</v>
      </c>
      <c r="W18" s="51"/>
      <c r="X18" s="51"/>
      <c r="Y18" s="42">
        <f t="shared" si="3"/>
        <v>276000</v>
      </c>
      <c r="Z18" s="42"/>
      <c r="AA18" s="42">
        <f t="shared" si="4"/>
        <v>276000</v>
      </c>
      <c r="AB18" s="51">
        <v>30000</v>
      </c>
      <c r="AC18" s="51"/>
      <c r="AD18" s="51"/>
      <c r="AE18" s="51"/>
      <c r="AF18" s="51"/>
      <c r="AG18" s="42">
        <f t="shared" si="5"/>
        <v>306000</v>
      </c>
      <c r="AH18" s="51">
        <v>30000</v>
      </c>
      <c r="AI18" s="42">
        <f t="shared" si="6"/>
        <v>276000</v>
      </c>
      <c r="AJ18" s="51"/>
      <c r="AK18" s="51"/>
      <c r="AL18" s="51"/>
      <c r="AM18" s="51"/>
      <c r="AN18" s="51"/>
      <c r="AO18" s="52">
        <v>306000</v>
      </c>
      <c r="AP18" s="51" t="s">
        <v>45</v>
      </c>
      <c r="AQ18" s="42">
        <v>306000</v>
      </c>
      <c r="AR18" s="51"/>
      <c r="AS18" s="51">
        <v>306000</v>
      </c>
      <c r="AT18" s="51"/>
      <c r="AU18" s="42"/>
      <c r="AV18" s="42"/>
      <c r="AW18" s="42"/>
      <c r="AX18" s="42"/>
      <c r="AY18" s="42">
        <f t="shared" si="8"/>
        <v>306000</v>
      </c>
      <c r="AZ18" s="51" t="s">
        <v>45</v>
      </c>
      <c r="BA18" s="42">
        <v>306000</v>
      </c>
      <c r="BB18" s="42">
        <v>0</v>
      </c>
      <c r="BC18" s="42">
        <v>306000</v>
      </c>
      <c r="BD18" s="42"/>
      <c r="BE18" s="42"/>
      <c r="BF18" s="42">
        <v>306000</v>
      </c>
      <c r="BG18" s="51" t="s">
        <v>45</v>
      </c>
      <c r="BH18" s="42"/>
      <c r="BI18" s="42"/>
      <c r="BJ18" s="42"/>
      <c r="BK18" s="42"/>
      <c r="BL18" s="42">
        <f t="shared" si="9"/>
        <v>0</v>
      </c>
      <c r="BM18" s="42">
        <v>306000</v>
      </c>
      <c r="BN18" s="42">
        <v>0</v>
      </c>
      <c r="BO18" s="42">
        <v>306000</v>
      </c>
      <c r="BP18" s="51" t="s">
        <v>45</v>
      </c>
      <c r="BQ18" s="42"/>
      <c r="BR18" s="42"/>
      <c r="BS18" s="42">
        <f t="shared" si="10"/>
        <v>0</v>
      </c>
      <c r="BT18" s="42">
        <f t="shared" si="11"/>
        <v>306000</v>
      </c>
      <c r="BU18" s="42">
        <v>306000</v>
      </c>
      <c r="BV18" s="42"/>
      <c r="BW18" s="51" t="s">
        <v>45</v>
      </c>
      <c r="BX18" s="42"/>
      <c r="BY18" s="42"/>
      <c r="BZ18" s="42">
        <v>306000</v>
      </c>
      <c r="CA18" s="42">
        <v>306000</v>
      </c>
      <c r="CB18" s="42"/>
      <c r="CC18" s="42"/>
      <c r="CD18" s="42"/>
      <c r="CE18" s="154">
        <v>321000</v>
      </c>
      <c r="CF18" s="8"/>
    </row>
    <row r="19" spans="1:84" ht="51" customHeight="1">
      <c r="A19" s="22"/>
      <c r="B19" s="2">
        <v>180409</v>
      </c>
      <c r="C19" s="105" t="s">
        <v>133</v>
      </c>
      <c r="D19" s="2">
        <v>3210</v>
      </c>
      <c r="E19" s="48" t="s">
        <v>186</v>
      </c>
      <c r="F19" s="49">
        <v>50000</v>
      </c>
      <c r="G19" s="50">
        <v>50000</v>
      </c>
      <c r="H19" s="51">
        <v>525000</v>
      </c>
      <c r="I19" s="51"/>
      <c r="J19" s="51"/>
      <c r="K19" s="51"/>
      <c r="L19" s="51">
        <v>300000</v>
      </c>
      <c r="M19" s="51"/>
      <c r="N19" s="51"/>
      <c r="O19" s="51"/>
      <c r="P19" s="51"/>
      <c r="Q19" s="51"/>
      <c r="R19" s="51"/>
      <c r="S19" s="51"/>
      <c r="T19" s="52">
        <v>575000</v>
      </c>
      <c r="U19" s="52">
        <v>575000</v>
      </c>
      <c r="V19" s="53" t="s">
        <v>39</v>
      </c>
      <c r="W19" s="51"/>
      <c r="X19" s="51"/>
      <c r="Y19" s="42">
        <f t="shared" si="3"/>
        <v>350000</v>
      </c>
      <c r="Z19" s="42"/>
      <c r="AA19" s="42">
        <f t="shared" si="4"/>
        <v>350000</v>
      </c>
      <c r="AB19" s="51"/>
      <c r="AC19" s="51"/>
      <c r="AD19" s="51"/>
      <c r="AE19" s="51"/>
      <c r="AF19" s="51"/>
      <c r="AG19" s="42">
        <f t="shared" si="5"/>
        <v>350000</v>
      </c>
      <c r="AH19" s="51"/>
      <c r="AI19" s="42">
        <f t="shared" si="6"/>
        <v>350000</v>
      </c>
      <c r="AJ19" s="51">
        <v>150000</v>
      </c>
      <c r="AK19" s="51"/>
      <c r="AL19" s="51"/>
      <c r="AM19" s="51"/>
      <c r="AN19" s="51"/>
      <c r="AO19" s="52">
        <v>575000</v>
      </c>
      <c r="AP19" s="53" t="s">
        <v>39</v>
      </c>
      <c r="AQ19" s="42">
        <f t="shared" si="7"/>
        <v>500000</v>
      </c>
      <c r="AR19" s="51">
        <v>150000</v>
      </c>
      <c r="AS19" s="51">
        <v>350000</v>
      </c>
      <c r="AT19" s="51"/>
      <c r="AU19" s="42"/>
      <c r="AV19" s="42"/>
      <c r="AW19" s="42"/>
      <c r="AX19" s="42"/>
      <c r="AY19" s="42">
        <f t="shared" si="8"/>
        <v>575000</v>
      </c>
      <c r="AZ19" s="53" t="s">
        <v>39</v>
      </c>
      <c r="BA19" s="42">
        <v>500000</v>
      </c>
      <c r="BB19" s="42">
        <v>0</v>
      </c>
      <c r="BC19" s="42">
        <v>500000</v>
      </c>
      <c r="BD19" s="42"/>
      <c r="BE19" s="42"/>
      <c r="BF19" s="42">
        <v>575000</v>
      </c>
      <c r="BG19" s="53" t="s">
        <v>39</v>
      </c>
      <c r="BH19" s="42"/>
      <c r="BI19" s="42"/>
      <c r="BJ19" s="42"/>
      <c r="BK19" s="42"/>
      <c r="BL19" s="42">
        <f t="shared" si="9"/>
        <v>0</v>
      </c>
      <c r="BM19" s="42">
        <v>500000</v>
      </c>
      <c r="BN19" s="42">
        <v>0</v>
      </c>
      <c r="BO19" s="42">
        <v>500000</v>
      </c>
      <c r="BP19" s="53" t="s">
        <v>39</v>
      </c>
      <c r="BQ19" s="42"/>
      <c r="BR19" s="42"/>
      <c r="BS19" s="42">
        <f t="shared" si="10"/>
        <v>0</v>
      </c>
      <c r="BT19" s="42">
        <f t="shared" si="11"/>
        <v>500000</v>
      </c>
      <c r="BU19" s="42">
        <v>500000</v>
      </c>
      <c r="BV19" s="42"/>
      <c r="BW19" s="53" t="s">
        <v>39</v>
      </c>
      <c r="BX19" s="42">
        <v>75000</v>
      </c>
      <c r="BY19" s="42"/>
      <c r="BZ19" s="42">
        <v>575000</v>
      </c>
      <c r="CA19" s="42">
        <v>500000</v>
      </c>
      <c r="CB19" s="42"/>
      <c r="CC19" s="42"/>
      <c r="CD19" s="42"/>
      <c r="CE19" s="154">
        <v>800000</v>
      </c>
      <c r="CF19" s="8"/>
    </row>
    <row r="20" spans="1:84" ht="51.75" customHeight="1">
      <c r="A20" s="22"/>
      <c r="B20" s="2">
        <v>180409</v>
      </c>
      <c r="C20" s="105" t="s">
        <v>133</v>
      </c>
      <c r="D20" s="2">
        <v>3210</v>
      </c>
      <c r="E20" s="54" t="s">
        <v>187</v>
      </c>
      <c r="F20" s="49">
        <v>150000</v>
      </c>
      <c r="G20" s="50">
        <v>150000</v>
      </c>
      <c r="H20" s="51">
        <v>260000</v>
      </c>
      <c r="I20" s="51"/>
      <c r="J20" s="51"/>
      <c r="K20" s="51">
        <v>260000</v>
      </c>
      <c r="L20" s="51"/>
      <c r="M20" s="51"/>
      <c r="N20" s="55" t="s">
        <v>22</v>
      </c>
      <c r="O20" s="51">
        <v>54000</v>
      </c>
      <c r="P20" s="51"/>
      <c r="Q20" s="51">
        <v>140000</v>
      </c>
      <c r="R20" s="51">
        <v>220000</v>
      </c>
      <c r="S20" s="51"/>
      <c r="T20" s="42">
        <v>464000</v>
      </c>
      <c r="U20" s="52">
        <v>824000</v>
      </c>
      <c r="V20" s="53" t="s">
        <v>57</v>
      </c>
      <c r="W20" s="51"/>
      <c r="X20" s="51"/>
      <c r="Y20" s="42">
        <f t="shared" si="3"/>
        <v>464000</v>
      </c>
      <c r="Z20" s="42">
        <v>54000</v>
      </c>
      <c r="AA20" s="42">
        <f t="shared" si="4"/>
        <v>410000</v>
      </c>
      <c r="AB20" s="51">
        <v>220000</v>
      </c>
      <c r="AC20" s="51"/>
      <c r="AD20" s="51"/>
      <c r="AE20" s="51"/>
      <c r="AF20" s="51"/>
      <c r="AG20" s="42">
        <f t="shared" si="5"/>
        <v>684000</v>
      </c>
      <c r="AH20" s="51">
        <v>220000</v>
      </c>
      <c r="AI20" s="42">
        <f t="shared" si="6"/>
        <v>464000</v>
      </c>
      <c r="AJ20" s="51">
        <v>140000</v>
      </c>
      <c r="AK20" s="51"/>
      <c r="AL20" s="51"/>
      <c r="AM20" s="51"/>
      <c r="AN20" s="51"/>
      <c r="AO20" s="52">
        <v>824000</v>
      </c>
      <c r="AP20" s="53" t="s">
        <v>57</v>
      </c>
      <c r="AQ20" s="42">
        <v>824000</v>
      </c>
      <c r="AR20" s="51">
        <v>140000</v>
      </c>
      <c r="AS20" s="51">
        <v>684000</v>
      </c>
      <c r="AT20" s="51"/>
      <c r="AU20" s="42"/>
      <c r="AV20" s="42"/>
      <c r="AW20" s="42"/>
      <c r="AX20" s="42"/>
      <c r="AY20" s="42">
        <f t="shared" si="8"/>
        <v>824000</v>
      </c>
      <c r="AZ20" s="53" t="s">
        <v>57</v>
      </c>
      <c r="BA20" s="42">
        <v>824000</v>
      </c>
      <c r="BB20" s="42">
        <v>0</v>
      </c>
      <c r="BC20" s="42">
        <v>824000</v>
      </c>
      <c r="BD20" s="42"/>
      <c r="BE20" s="42"/>
      <c r="BF20" s="42">
        <v>824000</v>
      </c>
      <c r="BG20" s="53" t="s">
        <v>57</v>
      </c>
      <c r="BH20" s="42"/>
      <c r="BI20" s="42"/>
      <c r="BJ20" s="42"/>
      <c r="BK20" s="42"/>
      <c r="BL20" s="42">
        <f t="shared" si="9"/>
        <v>0</v>
      </c>
      <c r="BM20" s="42">
        <v>824000</v>
      </c>
      <c r="BN20" s="42">
        <v>0</v>
      </c>
      <c r="BO20" s="42">
        <v>824000</v>
      </c>
      <c r="BP20" s="53" t="s">
        <v>57</v>
      </c>
      <c r="BQ20" s="42"/>
      <c r="BR20" s="42"/>
      <c r="BS20" s="42">
        <f t="shared" si="10"/>
        <v>0</v>
      </c>
      <c r="BT20" s="42">
        <f t="shared" si="11"/>
        <v>824000</v>
      </c>
      <c r="BU20" s="42">
        <v>824000</v>
      </c>
      <c r="BV20" s="42"/>
      <c r="BW20" s="53" t="s">
        <v>57</v>
      </c>
      <c r="BX20" s="42"/>
      <c r="BY20" s="42"/>
      <c r="BZ20" s="42">
        <v>824000</v>
      </c>
      <c r="CA20" s="42">
        <v>824000</v>
      </c>
      <c r="CB20" s="42"/>
      <c r="CC20" s="42"/>
      <c r="CD20" s="42"/>
      <c r="CE20" s="154">
        <v>972000</v>
      </c>
      <c r="CF20" s="8"/>
    </row>
    <row r="21" spans="1:84" ht="48" customHeight="1">
      <c r="A21" s="22"/>
      <c r="B21" s="2">
        <v>180409</v>
      </c>
      <c r="C21" s="105" t="s">
        <v>133</v>
      </c>
      <c r="D21" s="2">
        <v>3210</v>
      </c>
      <c r="E21" s="48" t="s">
        <v>188</v>
      </c>
      <c r="F21" s="49"/>
      <c r="G21" s="50"/>
      <c r="H21" s="51">
        <v>230700</v>
      </c>
      <c r="I21" s="51"/>
      <c r="J21" s="51">
        <v>230700</v>
      </c>
      <c r="K21" s="51"/>
      <c r="L21" s="51"/>
      <c r="M21" s="51"/>
      <c r="N21" s="51"/>
      <c r="O21" s="51"/>
      <c r="P21" s="51"/>
      <c r="Q21" s="51"/>
      <c r="R21" s="51"/>
      <c r="S21" s="51"/>
      <c r="T21" s="52">
        <v>230700</v>
      </c>
      <c r="U21" s="52">
        <v>230700</v>
      </c>
      <c r="V21" s="51" t="s">
        <v>38</v>
      </c>
      <c r="W21" s="51"/>
      <c r="X21" s="51"/>
      <c r="Y21" s="42">
        <f t="shared" si="3"/>
        <v>230700</v>
      </c>
      <c r="Z21" s="42"/>
      <c r="AA21" s="42">
        <f t="shared" si="4"/>
        <v>230700</v>
      </c>
      <c r="AB21" s="51"/>
      <c r="AC21" s="51"/>
      <c r="AD21" s="51"/>
      <c r="AE21" s="51"/>
      <c r="AF21" s="51"/>
      <c r="AG21" s="42">
        <f t="shared" si="5"/>
        <v>230700</v>
      </c>
      <c r="AH21" s="51"/>
      <c r="AI21" s="42">
        <f t="shared" si="6"/>
        <v>230700</v>
      </c>
      <c r="AJ21" s="51"/>
      <c r="AK21" s="51"/>
      <c r="AL21" s="51"/>
      <c r="AM21" s="51"/>
      <c r="AN21" s="51"/>
      <c r="AO21" s="52">
        <v>230700</v>
      </c>
      <c r="AP21" s="51" t="s">
        <v>38</v>
      </c>
      <c r="AQ21" s="42">
        <f t="shared" si="7"/>
        <v>230700</v>
      </c>
      <c r="AR21" s="51">
        <v>0</v>
      </c>
      <c r="AS21" s="51">
        <v>230700</v>
      </c>
      <c r="AT21" s="51"/>
      <c r="AU21" s="42"/>
      <c r="AV21" s="42"/>
      <c r="AW21" s="42"/>
      <c r="AX21" s="42"/>
      <c r="AY21" s="42">
        <f t="shared" si="8"/>
        <v>230700</v>
      </c>
      <c r="AZ21" s="51" t="s">
        <v>38</v>
      </c>
      <c r="BA21" s="42">
        <v>230700</v>
      </c>
      <c r="BB21" s="42">
        <v>0</v>
      </c>
      <c r="BC21" s="42">
        <v>230700</v>
      </c>
      <c r="BD21" s="42"/>
      <c r="BE21" s="42"/>
      <c r="BF21" s="42">
        <v>230700</v>
      </c>
      <c r="BG21" s="51" t="s">
        <v>38</v>
      </c>
      <c r="BH21" s="42"/>
      <c r="BI21" s="42"/>
      <c r="BJ21" s="42"/>
      <c r="BK21" s="42"/>
      <c r="BL21" s="42">
        <f t="shared" si="9"/>
        <v>0</v>
      </c>
      <c r="BM21" s="42">
        <v>230700</v>
      </c>
      <c r="BN21" s="42">
        <v>0</v>
      </c>
      <c r="BO21" s="42">
        <v>230700</v>
      </c>
      <c r="BP21" s="51" t="s">
        <v>38</v>
      </c>
      <c r="BQ21" s="42"/>
      <c r="BR21" s="42"/>
      <c r="BS21" s="42">
        <f t="shared" si="10"/>
        <v>0</v>
      </c>
      <c r="BT21" s="42">
        <f t="shared" si="11"/>
        <v>230700</v>
      </c>
      <c r="BU21" s="42">
        <v>230700</v>
      </c>
      <c r="BV21" s="42"/>
      <c r="BW21" s="51" t="s">
        <v>38</v>
      </c>
      <c r="BX21" s="42"/>
      <c r="BY21" s="42"/>
      <c r="BZ21" s="42">
        <v>230700</v>
      </c>
      <c r="CA21" s="42">
        <v>230700</v>
      </c>
      <c r="CB21" s="42"/>
      <c r="CC21" s="42"/>
      <c r="CD21" s="42"/>
      <c r="CE21" s="154">
        <v>175000</v>
      </c>
      <c r="CF21" s="8"/>
    </row>
    <row r="22" spans="1:84" ht="17.25">
      <c r="A22" s="22"/>
      <c r="B22" s="56">
        <v>10</v>
      </c>
      <c r="C22" s="57" t="s">
        <v>12</v>
      </c>
      <c r="D22" s="58"/>
      <c r="E22" s="59" t="s">
        <v>6</v>
      </c>
      <c r="F22" s="60">
        <f aca="true" t="shared" si="12" ref="F22:AV22">SUM(F23:F25)</f>
        <v>110000</v>
      </c>
      <c r="G22" s="60">
        <f t="shared" si="12"/>
        <v>14778</v>
      </c>
      <c r="H22" s="60">
        <f t="shared" si="12"/>
        <v>32268</v>
      </c>
      <c r="I22" s="60">
        <f t="shared" si="12"/>
        <v>0</v>
      </c>
      <c r="J22" s="60">
        <f t="shared" si="12"/>
        <v>0</v>
      </c>
      <c r="K22" s="60">
        <f t="shared" si="12"/>
        <v>0</v>
      </c>
      <c r="L22" s="60">
        <f t="shared" si="12"/>
        <v>0</v>
      </c>
      <c r="M22" s="60">
        <f t="shared" si="12"/>
        <v>0</v>
      </c>
      <c r="N22" s="60">
        <f t="shared" si="12"/>
        <v>0</v>
      </c>
      <c r="O22" s="60">
        <f t="shared" si="12"/>
        <v>0</v>
      </c>
      <c r="P22" s="60">
        <f t="shared" si="12"/>
        <v>0</v>
      </c>
      <c r="Q22" s="60">
        <f t="shared" si="12"/>
        <v>0</v>
      </c>
      <c r="R22" s="60">
        <f t="shared" si="12"/>
        <v>0</v>
      </c>
      <c r="S22" s="60">
        <f t="shared" si="12"/>
        <v>0</v>
      </c>
      <c r="T22" s="60">
        <f t="shared" si="12"/>
        <v>167908</v>
      </c>
      <c r="U22" s="60">
        <f t="shared" si="12"/>
        <v>225731</v>
      </c>
      <c r="V22" s="60">
        <f t="shared" si="12"/>
        <v>0</v>
      </c>
      <c r="W22" s="60">
        <f t="shared" si="12"/>
        <v>0</v>
      </c>
      <c r="X22" s="60">
        <f t="shared" si="12"/>
        <v>4100</v>
      </c>
      <c r="Y22" s="60">
        <f t="shared" si="12"/>
        <v>18878</v>
      </c>
      <c r="Z22" s="60">
        <f t="shared" si="12"/>
        <v>4100</v>
      </c>
      <c r="AA22" s="60">
        <f t="shared" si="12"/>
        <v>14778</v>
      </c>
      <c r="AB22" s="60">
        <f t="shared" si="12"/>
        <v>0</v>
      </c>
      <c r="AC22" s="60">
        <f t="shared" si="12"/>
        <v>0</v>
      </c>
      <c r="AD22" s="60">
        <f t="shared" si="12"/>
        <v>0</v>
      </c>
      <c r="AE22" s="60">
        <f t="shared" si="12"/>
        <v>0</v>
      </c>
      <c r="AF22" s="60">
        <f t="shared" si="12"/>
        <v>0</v>
      </c>
      <c r="AG22" s="60">
        <f t="shared" si="12"/>
        <v>18878</v>
      </c>
      <c r="AH22" s="60">
        <f t="shared" si="12"/>
        <v>4100</v>
      </c>
      <c r="AI22" s="60">
        <f t="shared" si="12"/>
        <v>14778</v>
      </c>
      <c r="AJ22" s="60">
        <f t="shared" si="12"/>
        <v>10761.6</v>
      </c>
      <c r="AK22" s="60">
        <f t="shared" si="12"/>
        <v>16000</v>
      </c>
      <c r="AL22" s="60">
        <f t="shared" si="12"/>
        <v>0</v>
      </c>
      <c r="AM22" s="60">
        <f t="shared" si="12"/>
        <v>0</v>
      </c>
      <c r="AN22" s="60">
        <f t="shared" si="12"/>
        <v>0</v>
      </c>
      <c r="AO22" s="60">
        <f t="shared" si="12"/>
        <v>233031</v>
      </c>
      <c r="AP22" s="60">
        <f t="shared" si="12"/>
        <v>0</v>
      </c>
      <c r="AQ22" s="60">
        <f t="shared" si="12"/>
        <v>45639.6</v>
      </c>
      <c r="AR22" s="60">
        <f t="shared" si="12"/>
        <v>26761.6</v>
      </c>
      <c r="AS22" s="60">
        <f t="shared" si="12"/>
        <v>18878</v>
      </c>
      <c r="AT22" s="60">
        <f t="shared" si="12"/>
        <v>0</v>
      </c>
      <c r="AU22" s="60">
        <f t="shared" si="12"/>
        <v>16940</v>
      </c>
      <c r="AV22" s="60">
        <f t="shared" si="12"/>
        <v>0</v>
      </c>
      <c r="AW22" s="60"/>
      <c r="AX22" s="60">
        <f aca="true" t="shared" si="13" ref="AX22:CA22">SUM(AX23:AX25)</f>
        <v>0</v>
      </c>
      <c r="AY22" s="60">
        <f t="shared" si="13"/>
        <v>248031</v>
      </c>
      <c r="AZ22" s="60">
        <f t="shared" si="13"/>
        <v>0</v>
      </c>
      <c r="BA22" s="60">
        <f t="shared" si="13"/>
        <v>62579.6</v>
      </c>
      <c r="BB22" s="60">
        <f t="shared" si="13"/>
        <v>16940</v>
      </c>
      <c r="BC22" s="60">
        <f t="shared" si="13"/>
        <v>45639.6</v>
      </c>
      <c r="BD22" s="60">
        <f t="shared" si="13"/>
        <v>0</v>
      </c>
      <c r="BE22" s="60">
        <f t="shared" si="13"/>
        <v>-46320</v>
      </c>
      <c r="BF22" s="60">
        <f t="shared" si="13"/>
        <v>201711</v>
      </c>
      <c r="BG22" s="60">
        <f t="shared" si="13"/>
        <v>0</v>
      </c>
      <c r="BH22" s="60">
        <f t="shared" si="13"/>
        <v>0</v>
      </c>
      <c r="BI22" s="60">
        <f t="shared" si="13"/>
        <v>0</v>
      </c>
      <c r="BJ22" s="60">
        <f t="shared" si="13"/>
        <v>0</v>
      </c>
      <c r="BK22" s="60">
        <f t="shared" si="13"/>
        <v>0</v>
      </c>
      <c r="BL22" s="60">
        <f t="shared" si="13"/>
        <v>0</v>
      </c>
      <c r="BM22" s="60">
        <f t="shared" si="13"/>
        <v>62579.6</v>
      </c>
      <c r="BN22" s="60">
        <f t="shared" si="13"/>
        <v>16940</v>
      </c>
      <c r="BO22" s="60">
        <f t="shared" si="13"/>
        <v>45639.6</v>
      </c>
      <c r="BP22" s="60">
        <f t="shared" si="13"/>
        <v>0</v>
      </c>
      <c r="BQ22" s="60">
        <f t="shared" si="13"/>
        <v>0</v>
      </c>
      <c r="BR22" s="60">
        <f t="shared" si="13"/>
        <v>0</v>
      </c>
      <c r="BS22" s="60">
        <f t="shared" si="13"/>
        <v>0</v>
      </c>
      <c r="BT22" s="60">
        <f t="shared" si="13"/>
        <v>62579.6</v>
      </c>
      <c r="BU22" s="60">
        <f t="shared" si="13"/>
        <v>45639.6</v>
      </c>
      <c r="BV22" s="60">
        <f t="shared" si="13"/>
        <v>16940</v>
      </c>
      <c r="BW22" s="60">
        <f t="shared" si="13"/>
        <v>0</v>
      </c>
      <c r="BX22" s="60">
        <f t="shared" si="13"/>
        <v>0</v>
      </c>
      <c r="BY22" s="60">
        <f t="shared" si="13"/>
        <v>0</v>
      </c>
      <c r="BZ22" s="60">
        <f t="shared" si="13"/>
        <v>62579.6</v>
      </c>
      <c r="CA22" s="60">
        <f t="shared" si="13"/>
        <v>45639.6</v>
      </c>
      <c r="CB22" s="60"/>
      <c r="CC22" s="60"/>
      <c r="CD22" s="60"/>
      <c r="CE22" s="135">
        <f>SUM(CE23:CE25)</f>
        <v>298400</v>
      </c>
      <c r="CF22" s="6"/>
    </row>
    <row r="23" spans="1:84" ht="26.25">
      <c r="A23" s="22"/>
      <c r="B23" s="98">
        <v>70101</v>
      </c>
      <c r="C23" s="104" t="s">
        <v>15</v>
      </c>
      <c r="D23" s="61">
        <v>3110</v>
      </c>
      <c r="E23" s="41" t="s">
        <v>1</v>
      </c>
      <c r="F23" s="42"/>
      <c r="G23" s="42"/>
      <c r="H23" s="62">
        <v>4100</v>
      </c>
      <c r="I23" s="42"/>
      <c r="J23" s="42"/>
      <c r="K23" s="42"/>
      <c r="L23" s="42"/>
      <c r="M23" s="42"/>
      <c r="N23" s="63" t="s">
        <v>27</v>
      </c>
      <c r="O23" s="42"/>
      <c r="P23" s="42"/>
      <c r="Q23" s="43" t="s">
        <v>26</v>
      </c>
      <c r="R23" s="42"/>
      <c r="S23" s="42"/>
      <c r="T23" s="42">
        <v>11980</v>
      </c>
      <c r="U23" s="42">
        <v>54194</v>
      </c>
      <c r="V23" s="44" t="s">
        <v>41</v>
      </c>
      <c r="W23" s="42"/>
      <c r="X23" s="42">
        <v>4100</v>
      </c>
      <c r="Y23" s="42">
        <f>G23+J23+K23+L23+M23+O23+P23+W23+X23</f>
        <v>4100</v>
      </c>
      <c r="Z23" s="42">
        <v>4100</v>
      </c>
      <c r="AA23" s="42">
        <f aca="true" t="shared" si="14" ref="AA23:AA29">Y23-Z23</f>
        <v>0</v>
      </c>
      <c r="AB23" s="42"/>
      <c r="AC23" s="42"/>
      <c r="AD23" s="42"/>
      <c r="AE23" s="42"/>
      <c r="AF23" s="42"/>
      <c r="AG23" s="42">
        <f>Y23+AB23+AC23+AD23+AE23+AF23</f>
        <v>4100</v>
      </c>
      <c r="AH23" s="42">
        <v>4100</v>
      </c>
      <c r="AI23" s="42">
        <f>AG23-AH23</f>
        <v>0</v>
      </c>
      <c r="AJ23" s="44"/>
      <c r="AK23" s="42"/>
      <c r="AL23" s="42"/>
      <c r="AM23" s="42"/>
      <c r="AN23" s="63" t="s">
        <v>69</v>
      </c>
      <c r="AO23" s="42">
        <v>57394</v>
      </c>
      <c r="AP23" s="44" t="s">
        <v>74</v>
      </c>
      <c r="AQ23" s="42">
        <f>AG23+AJ23+AK23+AL23+AM23</f>
        <v>4100</v>
      </c>
      <c r="AR23" s="42"/>
      <c r="AS23" s="42">
        <v>4100</v>
      </c>
      <c r="AT23" s="42"/>
      <c r="AU23" s="42">
        <v>11080</v>
      </c>
      <c r="AV23" s="42"/>
      <c r="AW23" s="42"/>
      <c r="AX23" s="42"/>
      <c r="AY23" s="42">
        <f>AO23+AW23</f>
        <v>57394</v>
      </c>
      <c r="AZ23" s="64" t="s">
        <v>94</v>
      </c>
      <c r="BA23" s="42">
        <v>15180</v>
      </c>
      <c r="BB23" s="65">
        <v>11080</v>
      </c>
      <c r="BC23" s="42">
        <v>4100</v>
      </c>
      <c r="BD23" s="42" t="s">
        <v>95</v>
      </c>
      <c r="BE23" s="42"/>
      <c r="BF23" s="42">
        <v>57394</v>
      </c>
      <c r="BG23" s="64" t="s">
        <v>94</v>
      </c>
      <c r="BH23" s="42"/>
      <c r="BI23" s="42"/>
      <c r="BJ23" s="42"/>
      <c r="BK23" s="42"/>
      <c r="BL23" s="42">
        <f>SUM(BH23:BK23)</f>
        <v>0</v>
      </c>
      <c r="BM23" s="42">
        <v>15180</v>
      </c>
      <c r="BN23" s="65">
        <v>11080</v>
      </c>
      <c r="BO23" s="42">
        <v>4100</v>
      </c>
      <c r="BP23" s="42" t="s">
        <v>95</v>
      </c>
      <c r="BQ23" s="42"/>
      <c r="BR23" s="42"/>
      <c r="BS23" s="42">
        <f>SUM(BQ23:BR23)</f>
        <v>0</v>
      </c>
      <c r="BT23" s="42">
        <f>BM23+BS23</f>
        <v>15180</v>
      </c>
      <c r="BU23" s="42">
        <v>4100</v>
      </c>
      <c r="BV23" s="42">
        <v>11080</v>
      </c>
      <c r="BW23" s="42" t="s">
        <v>95</v>
      </c>
      <c r="BX23" s="42"/>
      <c r="BY23" s="42"/>
      <c r="BZ23" s="42">
        <v>15180</v>
      </c>
      <c r="CA23" s="42">
        <v>4100</v>
      </c>
      <c r="CB23" s="4"/>
      <c r="CC23" s="42"/>
      <c r="CD23" s="42"/>
      <c r="CE23" s="154">
        <v>84300</v>
      </c>
      <c r="CF23" s="8"/>
    </row>
    <row r="24" spans="1:84" ht="21.75" customHeight="1">
      <c r="A24" s="22"/>
      <c r="B24" s="66" t="s">
        <v>0</v>
      </c>
      <c r="C24" s="74" t="s">
        <v>13</v>
      </c>
      <c r="D24" s="67">
        <v>3110</v>
      </c>
      <c r="E24" s="41" t="s">
        <v>1</v>
      </c>
      <c r="F24" s="68">
        <v>82000</v>
      </c>
      <c r="G24" s="69">
        <v>14778</v>
      </c>
      <c r="H24" s="69">
        <v>28168</v>
      </c>
      <c r="I24" s="51"/>
      <c r="J24" s="51"/>
      <c r="K24" s="51"/>
      <c r="L24" s="51"/>
      <c r="M24" s="51"/>
      <c r="N24" s="70" t="s">
        <v>28</v>
      </c>
      <c r="O24" s="51"/>
      <c r="P24" s="51"/>
      <c r="Q24" s="51" t="s">
        <v>30</v>
      </c>
      <c r="R24" s="51"/>
      <c r="S24" s="71" t="s">
        <v>33</v>
      </c>
      <c r="T24" s="52">
        <v>126168</v>
      </c>
      <c r="U24" s="52">
        <v>140017</v>
      </c>
      <c r="V24" s="72" t="s">
        <v>58</v>
      </c>
      <c r="W24" s="51"/>
      <c r="X24" s="51"/>
      <c r="Y24" s="42">
        <f>G24+J24+K24+L24+M24+O24+P24+W24+X24</f>
        <v>14778</v>
      </c>
      <c r="Z24" s="42"/>
      <c r="AA24" s="42">
        <f t="shared" si="14"/>
        <v>14778</v>
      </c>
      <c r="AB24" s="51"/>
      <c r="AC24" s="51"/>
      <c r="AD24" s="51"/>
      <c r="AE24" s="51"/>
      <c r="AF24" s="51"/>
      <c r="AG24" s="42">
        <f>Y24+AB24+AC24+AD24+AE24+AF24</f>
        <v>14778</v>
      </c>
      <c r="AH24" s="51">
        <v>0</v>
      </c>
      <c r="AI24" s="42">
        <f>AG24-AH24</f>
        <v>14778</v>
      </c>
      <c r="AJ24" s="44">
        <v>9001.6</v>
      </c>
      <c r="AK24" s="51">
        <v>16000</v>
      </c>
      <c r="AL24" s="51"/>
      <c r="AM24" s="51"/>
      <c r="AN24" s="71" t="s">
        <v>68</v>
      </c>
      <c r="AO24" s="51">
        <v>144117</v>
      </c>
      <c r="AP24" s="72" t="s">
        <v>75</v>
      </c>
      <c r="AQ24" s="42">
        <f>AG24+AJ24+AK24+AL24+AM24</f>
        <v>39779.6</v>
      </c>
      <c r="AR24" s="51">
        <v>25001.6</v>
      </c>
      <c r="AS24" s="51">
        <v>14778</v>
      </c>
      <c r="AT24" s="51"/>
      <c r="AU24" s="42">
        <v>4100</v>
      </c>
      <c r="AV24" s="42"/>
      <c r="AW24" s="42">
        <v>15000</v>
      </c>
      <c r="AX24" s="42"/>
      <c r="AY24" s="42">
        <f>AO24+AW24</f>
        <v>159117</v>
      </c>
      <c r="AZ24" s="72" t="s">
        <v>97</v>
      </c>
      <c r="BA24" s="42">
        <v>43879.6</v>
      </c>
      <c r="BB24" s="42">
        <v>4100</v>
      </c>
      <c r="BC24" s="42">
        <v>39779.6</v>
      </c>
      <c r="BD24" s="72"/>
      <c r="BE24" s="73">
        <v>-46320</v>
      </c>
      <c r="BF24" s="42">
        <v>112797</v>
      </c>
      <c r="BG24" s="72" t="s">
        <v>98</v>
      </c>
      <c r="BH24" s="42"/>
      <c r="BI24" s="42"/>
      <c r="BJ24" s="42"/>
      <c r="BK24" s="42"/>
      <c r="BL24" s="42">
        <f>SUM(BH24:BK24)</f>
        <v>0</v>
      </c>
      <c r="BM24" s="42">
        <v>43879.6</v>
      </c>
      <c r="BN24" s="42">
        <v>4100</v>
      </c>
      <c r="BO24" s="42">
        <v>39779.6</v>
      </c>
      <c r="BP24" s="44" t="s">
        <v>107</v>
      </c>
      <c r="BQ24" s="42"/>
      <c r="BR24" s="42"/>
      <c r="BS24" s="42">
        <f>SUM(BQ24:BR24)</f>
        <v>0</v>
      </c>
      <c r="BT24" s="42">
        <f>BM24+BS24</f>
        <v>43879.6</v>
      </c>
      <c r="BU24" s="42">
        <v>39779.6</v>
      </c>
      <c r="BV24" s="42">
        <v>4100</v>
      </c>
      <c r="BW24" s="44" t="s">
        <v>107</v>
      </c>
      <c r="BX24" s="42"/>
      <c r="BY24" s="42"/>
      <c r="BZ24" s="42">
        <v>43879.6</v>
      </c>
      <c r="CA24" s="42">
        <v>39779.6</v>
      </c>
      <c r="CB24" s="4"/>
      <c r="CC24" s="42"/>
      <c r="CD24" s="42"/>
      <c r="CE24" s="154">
        <v>184140</v>
      </c>
      <c r="CF24" s="29"/>
    </row>
    <row r="25" spans="1:84" ht="20.25">
      <c r="A25" s="22"/>
      <c r="B25" s="66">
        <v>70804</v>
      </c>
      <c r="C25" s="76" t="s">
        <v>14</v>
      </c>
      <c r="D25" s="67">
        <v>3110</v>
      </c>
      <c r="E25" s="41" t="s">
        <v>1</v>
      </c>
      <c r="F25" s="68">
        <v>28000</v>
      </c>
      <c r="G25" s="75"/>
      <c r="H25" s="51"/>
      <c r="I25" s="51"/>
      <c r="J25" s="51"/>
      <c r="K25" s="51"/>
      <c r="L25" s="51"/>
      <c r="M25" s="51"/>
      <c r="N25" s="70" t="s">
        <v>29</v>
      </c>
      <c r="O25" s="51"/>
      <c r="P25" s="51"/>
      <c r="Q25" s="51"/>
      <c r="R25" s="51"/>
      <c r="S25" s="71" t="s">
        <v>34</v>
      </c>
      <c r="T25" s="52">
        <v>29760</v>
      </c>
      <c r="U25" s="52">
        <v>31520</v>
      </c>
      <c r="V25" s="53" t="s">
        <v>42</v>
      </c>
      <c r="W25" s="51"/>
      <c r="X25" s="51"/>
      <c r="Y25" s="42">
        <f>G25+J25+K25+L25+M25+O25+P25+W25+X25</f>
        <v>0</v>
      </c>
      <c r="Z25" s="42"/>
      <c r="AA25" s="42">
        <f t="shared" si="14"/>
        <v>0</v>
      </c>
      <c r="AB25" s="51"/>
      <c r="AC25" s="51"/>
      <c r="AD25" s="51"/>
      <c r="AE25" s="51"/>
      <c r="AF25" s="51"/>
      <c r="AG25" s="42">
        <f>Y25+AB25+AC25+AD25+AE25+AF25</f>
        <v>0</v>
      </c>
      <c r="AH25" s="51"/>
      <c r="AI25" s="42">
        <f>AG25-AH25</f>
        <v>0</v>
      </c>
      <c r="AJ25" s="51">
        <v>1760</v>
      </c>
      <c r="AK25" s="51"/>
      <c r="AL25" s="51"/>
      <c r="AM25" s="51"/>
      <c r="AN25" s="51"/>
      <c r="AO25" s="52">
        <v>31520</v>
      </c>
      <c r="AP25" s="53" t="s">
        <v>42</v>
      </c>
      <c r="AQ25" s="42">
        <f>AG25+AJ25+AK25+AL25+AM25</f>
        <v>1760</v>
      </c>
      <c r="AR25" s="51">
        <v>1760</v>
      </c>
      <c r="AS25" s="51">
        <v>0</v>
      </c>
      <c r="AT25" s="51" t="s">
        <v>79</v>
      </c>
      <c r="AU25" s="42">
        <v>1760</v>
      </c>
      <c r="AV25" s="42"/>
      <c r="AW25" s="42"/>
      <c r="AX25" s="42"/>
      <c r="AY25" s="42">
        <f>AO25+AW25</f>
        <v>31520</v>
      </c>
      <c r="AZ25" s="53" t="s">
        <v>42</v>
      </c>
      <c r="BA25" s="42">
        <v>3520</v>
      </c>
      <c r="BB25" s="42">
        <v>1760</v>
      </c>
      <c r="BC25" s="42">
        <v>1760</v>
      </c>
      <c r="BD25" s="47" t="s">
        <v>93</v>
      </c>
      <c r="BE25" s="42"/>
      <c r="BF25" s="42">
        <v>31520</v>
      </c>
      <c r="BG25" s="53" t="s">
        <v>42</v>
      </c>
      <c r="BH25" s="42"/>
      <c r="BI25" s="42"/>
      <c r="BJ25" s="42"/>
      <c r="BK25" s="42"/>
      <c r="BL25" s="42">
        <f>SUM(BH25:BK25)</f>
        <v>0</v>
      </c>
      <c r="BM25" s="42">
        <v>3520</v>
      </c>
      <c r="BN25" s="42">
        <v>1760</v>
      </c>
      <c r="BO25" s="42">
        <v>1760</v>
      </c>
      <c r="BP25" s="44" t="s">
        <v>108</v>
      </c>
      <c r="BQ25" s="42"/>
      <c r="BR25" s="42"/>
      <c r="BS25" s="42">
        <f>SUM(BQ25:BR25)</f>
        <v>0</v>
      </c>
      <c r="BT25" s="42">
        <f>BM25+BS25</f>
        <v>3520</v>
      </c>
      <c r="BU25" s="42">
        <v>1760</v>
      </c>
      <c r="BV25" s="42">
        <v>1760</v>
      </c>
      <c r="BW25" s="44" t="s">
        <v>108</v>
      </c>
      <c r="BX25" s="42"/>
      <c r="BY25" s="42"/>
      <c r="BZ25" s="42">
        <v>3520</v>
      </c>
      <c r="CA25" s="42">
        <v>1760</v>
      </c>
      <c r="CB25" s="4"/>
      <c r="CC25" s="42"/>
      <c r="CD25" s="42"/>
      <c r="CE25" s="154">
        <v>29960</v>
      </c>
      <c r="CF25" s="8"/>
    </row>
    <row r="26" spans="1:84" ht="17.25">
      <c r="A26" s="22"/>
      <c r="B26" s="56">
        <v>15</v>
      </c>
      <c r="C26" s="77" t="s">
        <v>9</v>
      </c>
      <c r="D26" s="58"/>
      <c r="E26" s="59" t="s">
        <v>6</v>
      </c>
      <c r="F26" s="78">
        <f aca="true" t="shared" si="15" ref="F26:AX26">SUM(F27)</f>
        <v>50000</v>
      </c>
      <c r="G26" s="78">
        <f t="shared" si="15"/>
        <v>25413.2</v>
      </c>
      <c r="H26" s="78">
        <f t="shared" si="15"/>
        <v>0</v>
      </c>
      <c r="I26" s="78">
        <f t="shared" si="15"/>
        <v>34740.05</v>
      </c>
      <c r="J26" s="78">
        <f t="shared" si="15"/>
        <v>59326.85</v>
      </c>
      <c r="K26" s="60">
        <f t="shared" si="15"/>
        <v>0</v>
      </c>
      <c r="L26" s="60">
        <f t="shared" si="15"/>
        <v>0</v>
      </c>
      <c r="M26" s="60">
        <f t="shared" si="15"/>
        <v>0</v>
      </c>
      <c r="N26" s="60">
        <f t="shared" si="15"/>
        <v>0</v>
      </c>
      <c r="O26" s="60">
        <f t="shared" si="15"/>
        <v>0</v>
      </c>
      <c r="P26" s="60">
        <f t="shared" si="15"/>
        <v>0</v>
      </c>
      <c r="Q26" s="60">
        <f t="shared" si="15"/>
        <v>0</v>
      </c>
      <c r="R26" s="60">
        <f t="shared" si="15"/>
        <v>0</v>
      </c>
      <c r="S26" s="60">
        <f t="shared" si="15"/>
        <v>0</v>
      </c>
      <c r="T26" s="60">
        <f t="shared" si="15"/>
        <v>84740.05</v>
      </c>
      <c r="U26" s="60">
        <f t="shared" si="15"/>
        <v>84740.05</v>
      </c>
      <c r="V26" s="60"/>
      <c r="W26" s="60">
        <f t="shared" si="15"/>
        <v>0</v>
      </c>
      <c r="X26" s="60">
        <f t="shared" si="15"/>
        <v>0</v>
      </c>
      <c r="Y26" s="60">
        <f t="shared" si="15"/>
        <v>84740.05</v>
      </c>
      <c r="Z26" s="60">
        <f t="shared" si="15"/>
        <v>0</v>
      </c>
      <c r="AA26" s="60">
        <f t="shared" si="15"/>
        <v>84740.05</v>
      </c>
      <c r="AB26" s="60">
        <f t="shared" si="15"/>
        <v>0</v>
      </c>
      <c r="AC26" s="60">
        <f t="shared" si="15"/>
        <v>0</v>
      </c>
      <c r="AD26" s="60">
        <f t="shared" si="15"/>
        <v>0</v>
      </c>
      <c r="AE26" s="60">
        <f t="shared" si="15"/>
        <v>0</v>
      </c>
      <c r="AF26" s="60">
        <f t="shared" si="15"/>
        <v>0</v>
      </c>
      <c r="AG26" s="60">
        <f t="shared" si="15"/>
        <v>84740.05</v>
      </c>
      <c r="AH26" s="60">
        <f t="shared" si="15"/>
        <v>0</v>
      </c>
      <c r="AI26" s="60">
        <f t="shared" si="15"/>
        <v>84740.05</v>
      </c>
      <c r="AJ26" s="60">
        <f t="shared" si="15"/>
        <v>0</v>
      </c>
      <c r="AK26" s="60">
        <f t="shared" si="15"/>
        <v>0</v>
      </c>
      <c r="AL26" s="60">
        <f t="shared" si="15"/>
        <v>14080.18</v>
      </c>
      <c r="AM26" s="60">
        <f t="shared" si="15"/>
        <v>0</v>
      </c>
      <c r="AN26" s="60">
        <f>SUM(AN27)</f>
        <v>14080.18</v>
      </c>
      <c r="AO26" s="60">
        <f t="shared" si="15"/>
        <v>98820.23</v>
      </c>
      <c r="AP26" s="60">
        <f t="shared" si="15"/>
        <v>0</v>
      </c>
      <c r="AQ26" s="60">
        <f t="shared" si="15"/>
        <v>98820.23000000001</v>
      </c>
      <c r="AR26" s="60">
        <f t="shared" si="15"/>
        <v>14080.18</v>
      </c>
      <c r="AS26" s="60">
        <f t="shared" si="15"/>
        <v>84740.05</v>
      </c>
      <c r="AT26" s="60">
        <f t="shared" si="15"/>
        <v>0</v>
      </c>
      <c r="AU26" s="60">
        <f t="shared" si="15"/>
        <v>0</v>
      </c>
      <c r="AV26" s="60">
        <f t="shared" si="15"/>
        <v>0</v>
      </c>
      <c r="AW26" s="60">
        <f t="shared" si="15"/>
        <v>0</v>
      </c>
      <c r="AX26" s="60">
        <f t="shared" si="15"/>
        <v>0</v>
      </c>
      <c r="AY26" s="60">
        <f aca="true" t="shared" si="16" ref="AY26:BK26">SUM(AY27:AY27)</f>
        <v>98820.23</v>
      </c>
      <c r="AZ26" s="60">
        <f t="shared" si="16"/>
        <v>0</v>
      </c>
      <c r="BA26" s="60">
        <f t="shared" si="16"/>
        <v>98820.23</v>
      </c>
      <c r="BB26" s="60">
        <f t="shared" si="16"/>
        <v>0</v>
      </c>
      <c r="BC26" s="60">
        <f t="shared" si="16"/>
        <v>98820.23</v>
      </c>
      <c r="BD26" s="60">
        <f t="shared" si="16"/>
        <v>0</v>
      </c>
      <c r="BE26" s="60">
        <f t="shared" si="16"/>
        <v>0</v>
      </c>
      <c r="BF26" s="60">
        <f t="shared" si="16"/>
        <v>98820.23</v>
      </c>
      <c r="BG26" s="60">
        <f t="shared" si="16"/>
        <v>0</v>
      </c>
      <c r="BH26" s="60">
        <f t="shared" si="16"/>
        <v>0</v>
      </c>
      <c r="BI26" s="60">
        <f t="shared" si="16"/>
        <v>0</v>
      </c>
      <c r="BJ26" s="60">
        <f t="shared" si="16"/>
        <v>0</v>
      </c>
      <c r="BK26" s="60">
        <f t="shared" si="16"/>
        <v>0</v>
      </c>
      <c r="BL26" s="42">
        <f>SUM(BH26:BK26)</f>
        <v>0</v>
      </c>
      <c r="BM26" s="60">
        <f aca="true" t="shared" si="17" ref="BM26:BX26">SUM(BM27:BM27)</f>
        <v>98820.23</v>
      </c>
      <c r="BN26" s="60">
        <f t="shared" si="17"/>
        <v>0</v>
      </c>
      <c r="BO26" s="60">
        <f t="shared" si="17"/>
        <v>98820.23</v>
      </c>
      <c r="BP26" s="60">
        <f t="shared" si="17"/>
        <v>0</v>
      </c>
      <c r="BQ26" s="60">
        <f t="shared" si="17"/>
        <v>0</v>
      </c>
      <c r="BR26" s="60">
        <f t="shared" si="17"/>
        <v>0</v>
      </c>
      <c r="BS26" s="60">
        <f t="shared" si="17"/>
        <v>0</v>
      </c>
      <c r="BT26" s="60">
        <f t="shared" si="17"/>
        <v>98820.23</v>
      </c>
      <c r="BU26" s="60">
        <f t="shared" si="17"/>
        <v>98820.23</v>
      </c>
      <c r="BV26" s="60">
        <f t="shared" si="17"/>
        <v>0</v>
      </c>
      <c r="BW26" s="60">
        <f t="shared" si="17"/>
        <v>0</v>
      </c>
      <c r="BX26" s="60">
        <f t="shared" si="17"/>
        <v>0</v>
      </c>
      <c r="BY26" s="60"/>
      <c r="BZ26" s="60">
        <f>SUM(BZ27:BZ27)</f>
        <v>98820.23</v>
      </c>
      <c r="CA26" s="60">
        <f>SUM(CA27:CA27)</f>
        <v>98820.23</v>
      </c>
      <c r="CB26" s="155"/>
      <c r="CC26" s="60"/>
      <c r="CD26" s="60"/>
      <c r="CE26" s="135">
        <f>SUM(CE27:CE27)</f>
        <v>21000</v>
      </c>
      <c r="CF26" s="6"/>
    </row>
    <row r="27" spans="1:84" ht="27">
      <c r="A27" s="22"/>
      <c r="B27" s="66" t="s">
        <v>2</v>
      </c>
      <c r="C27" s="103" t="s">
        <v>132</v>
      </c>
      <c r="D27" s="79">
        <v>3240</v>
      </c>
      <c r="E27" s="41" t="s">
        <v>138</v>
      </c>
      <c r="F27" s="68">
        <v>50000</v>
      </c>
      <c r="G27" s="80">
        <v>25413.2</v>
      </c>
      <c r="H27" s="75"/>
      <c r="I27" s="69">
        <v>34740.05</v>
      </c>
      <c r="J27" s="80">
        <v>59326.85</v>
      </c>
      <c r="K27" s="51"/>
      <c r="L27" s="51"/>
      <c r="M27" s="51"/>
      <c r="N27" s="51"/>
      <c r="O27" s="51"/>
      <c r="P27" s="51"/>
      <c r="Q27" s="51"/>
      <c r="R27" s="51"/>
      <c r="S27" s="51"/>
      <c r="T27" s="52">
        <v>84740.05</v>
      </c>
      <c r="U27" s="52">
        <v>84740.05</v>
      </c>
      <c r="V27" s="51" t="s">
        <v>43</v>
      </c>
      <c r="W27" s="51"/>
      <c r="X27" s="51"/>
      <c r="Y27" s="42">
        <f>G27+J27+K27+L27+M27+O27+P27+W27+X27</f>
        <v>84740.05</v>
      </c>
      <c r="Z27" s="42"/>
      <c r="AA27" s="42">
        <f t="shared" si="14"/>
        <v>84740.05</v>
      </c>
      <c r="AB27" s="51"/>
      <c r="AC27" s="51"/>
      <c r="AD27" s="51"/>
      <c r="AE27" s="51"/>
      <c r="AF27" s="51"/>
      <c r="AG27" s="42">
        <f>Y27+AB27+AC27+AD27+AE27+AF27</f>
        <v>84740.05</v>
      </c>
      <c r="AH27" s="51"/>
      <c r="AI27" s="42">
        <f>AG27-AH27</f>
        <v>84740.05</v>
      </c>
      <c r="AJ27" s="51"/>
      <c r="AK27" s="51"/>
      <c r="AL27" s="51">
        <v>14080.18</v>
      </c>
      <c r="AM27" s="51"/>
      <c r="AN27" s="51">
        <v>14080.18</v>
      </c>
      <c r="AO27" s="51">
        <v>98820.23</v>
      </c>
      <c r="AP27" s="51" t="s">
        <v>76</v>
      </c>
      <c r="AQ27" s="42">
        <f>AG27+AJ27+AK27+AL27+AM27</f>
        <v>98820.23000000001</v>
      </c>
      <c r="AR27" s="51">
        <v>14080.18</v>
      </c>
      <c r="AS27" s="51">
        <v>84740.05</v>
      </c>
      <c r="AT27" s="51" t="s">
        <v>78</v>
      </c>
      <c r="AU27" s="42"/>
      <c r="AV27" s="42"/>
      <c r="AW27" s="42"/>
      <c r="AX27" s="42"/>
      <c r="AY27" s="42">
        <f>AO27+AW27</f>
        <v>98820.23</v>
      </c>
      <c r="AZ27" s="51" t="s">
        <v>76</v>
      </c>
      <c r="BA27" s="42">
        <v>98820.23</v>
      </c>
      <c r="BB27" s="42"/>
      <c r="BC27" s="42">
        <v>98820.23</v>
      </c>
      <c r="BD27" s="42" t="s">
        <v>95</v>
      </c>
      <c r="BE27" s="42"/>
      <c r="BF27" s="42">
        <v>98820.23</v>
      </c>
      <c r="BG27" s="51" t="s">
        <v>76</v>
      </c>
      <c r="BH27" s="42"/>
      <c r="BI27" s="42"/>
      <c r="BJ27" s="42"/>
      <c r="BK27" s="42"/>
      <c r="BL27" s="42">
        <f>SUM(BH27:BK27)</f>
        <v>0</v>
      </c>
      <c r="BM27" s="42">
        <v>98820.23</v>
      </c>
      <c r="BN27" s="42"/>
      <c r="BO27" s="42">
        <v>98820.23</v>
      </c>
      <c r="BP27" s="42" t="s">
        <v>95</v>
      </c>
      <c r="BQ27" s="42"/>
      <c r="BR27" s="42"/>
      <c r="BS27" s="42">
        <f>SUM(BQ27:BR27)</f>
        <v>0</v>
      </c>
      <c r="BT27" s="42">
        <f>BM27+BS27</f>
        <v>98820.23</v>
      </c>
      <c r="BU27" s="42">
        <v>98820.23</v>
      </c>
      <c r="BV27" s="42"/>
      <c r="BW27" s="42" t="s">
        <v>95</v>
      </c>
      <c r="BX27" s="42"/>
      <c r="BY27" s="42"/>
      <c r="BZ27" s="42">
        <v>98820.23</v>
      </c>
      <c r="CA27" s="42">
        <v>98820.23</v>
      </c>
      <c r="CB27" s="4"/>
      <c r="CC27" s="42"/>
      <c r="CD27" s="42"/>
      <c r="CE27" s="154">
        <v>21000</v>
      </c>
      <c r="CF27" s="8"/>
    </row>
    <row r="28" spans="1:84" ht="26.25">
      <c r="A28" s="22"/>
      <c r="B28" s="56">
        <v>24</v>
      </c>
      <c r="C28" s="57" t="s">
        <v>10</v>
      </c>
      <c r="D28" s="58"/>
      <c r="E28" s="59" t="s">
        <v>6</v>
      </c>
      <c r="F28" s="78">
        <f aca="true" t="shared" si="18" ref="F28:U28">SUM(F29:F29)</f>
        <v>45000</v>
      </c>
      <c r="G28" s="78">
        <f t="shared" si="18"/>
        <v>0</v>
      </c>
      <c r="H28" s="78">
        <f t="shared" si="18"/>
        <v>0</v>
      </c>
      <c r="I28" s="78">
        <f t="shared" si="18"/>
        <v>0</v>
      </c>
      <c r="J28" s="78">
        <f t="shared" si="18"/>
        <v>0</v>
      </c>
      <c r="K28" s="78">
        <f t="shared" si="18"/>
        <v>0</v>
      </c>
      <c r="L28" s="78">
        <f t="shared" si="18"/>
        <v>0</v>
      </c>
      <c r="M28" s="78">
        <f t="shared" si="18"/>
        <v>14897.03</v>
      </c>
      <c r="N28" s="78">
        <f t="shared" si="18"/>
        <v>0</v>
      </c>
      <c r="O28" s="78">
        <f t="shared" si="18"/>
        <v>0</v>
      </c>
      <c r="P28" s="78">
        <f t="shared" si="18"/>
        <v>0</v>
      </c>
      <c r="Q28" s="78">
        <f t="shared" si="18"/>
        <v>0</v>
      </c>
      <c r="R28" s="78">
        <f t="shared" si="18"/>
        <v>0</v>
      </c>
      <c r="S28" s="78">
        <f t="shared" si="18"/>
        <v>0</v>
      </c>
      <c r="T28" s="78">
        <f t="shared" si="18"/>
        <v>45000</v>
      </c>
      <c r="U28" s="78">
        <f t="shared" si="18"/>
        <v>45000</v>
      </c>
      <c r="V28" s="78"/>
      <c r="W28" s="78">
        <f aca="true" t="shared" si="19" ref="W28:BB28">SUM(W29:W29)</f>
        <v>0</v>
      </c>
      <c r="X28" s="78">
        <f t="shared" si="19"/>
        <v>0</v>
      </c>
      <c r="Y28" s="78">
        <f t="shared" si="19"/>
        <v>14897.03</v>
      </c>
      <c r="Z28" s="78">
        <f t="shared" si="19"/>
        <v>14897.03</v>
      </c>
      <c r="AA28" s="78">
        <f t="shared" si="19"/>
        <v>0</v>
      </c>
      <c r="AB28" s="78">
        <f t="shared" si="19"/>
        <v>0</v>
      </c>
      <c r="AC28" s="78">
        <f t="shared" si="19"/>
        <v>0</v>
      </c>
      <c r="AD28" s="78">
        <f t="shared" si="19"/>
        <v>0</v>
      </c>
      <c r="AE28" s="78">
        <f t="shared" si="19"/>
        <v>0</v>
      </c>
      <c r="AF28" s="78">
        <f t="shared" si="19"/>
        <v>0</v>
      </c>
      <c r="AG28" s="78">
        <f t="shared" si="19"/>
        <v>14897.03</v>
      </c>
      <c r="AH28" s="78">
        <f t="shared" si="19"/>
        <v>0</v>
      </c>
      <c r="AI28" s="78">
        <f t="shared" si="19"/>
        <v>14897.03</v>
      </c>
      <c r="AJ28" s="78">
        <f t="shared" si="19"/>
        <v>0</v>
      </c>
      <c r="AK28" s="78">
        <f t="shared" si="19"/>
        <v>0</v>
      </c>
      <c r="AL28" s="78">
        <f t="shared" si="19"/>
        <v>0</v>
      </c>
      <c r="AM28" s="78">
        <f t="shared" si="19"/>
        <v>0</v>
      </c>
      <c r="AN28" s="78">
        <f t="shared" si="19"/>
        <v>0</v>
      </c>
      <c r="AO28" s="78">
        <f t="shared" si="19"/>
        <v>45000</v>
      </c>
      <c r="AP28" s="78">
        <f t="shared" si="19"/>
        <v>0</v>
      </c>
      <c r="AQ28" s="78">
        <f t="shared" si="19"/>
        <v>14897.03</v>
      </c>
      <c r="AR28" s="78">
        <f t="shared" si="19"/>
        <v>349.65</v>
      </c>
      <c r="AS28" s="78">
        <f t="shared" si="19"/>
        <v>14547.38</v>
      </c>
      <c r="AT28" s="78">
        <f t="shared" si="19"/>
        <v>0</v>
      </c>
      <c r="AU28" s="78">
        <f t="shared" si="19"/>
        <v>0</v>
      </c>
      <c r="AV28" s="78">
        <f t="shared" si="19"/>
        <v>0</v>
      </c>
      <c r="AW28" s="78">
        <f t="shared" si="19"/>
        <v>0</v>
      </c>
      <c r="AX28" s="78">
        <f t="shared" si="19"/>
        <v>0</v>
      </c>
      <c r="AY28" s="78">
        <f t="shared" si="19"/>
        <v>45000</v>
      </c>
      <c r="AZ28" s="78">
        <f t="shared" si="19"/>
        <v>0</v>
      </c>
      <c r="BA28" s="78">
        <f t="shared" si="19"/>
        <v>14897.03</v>
      </c>
      <c r="BB28" s="78">
        <f t="shared" si="19"/>
        <v>349.65</v>
      </c>
      <c r="BC28" s="78">
        <f aca="true" t="shared" si="20" ref="BC28:CA28">SUM(BC29:BC29)</f>
        <v>14547.38</v>
      </c>
      <c r="BD28" s="78">
        <f t="shared" si="20"/>
        <v>0</v>
      </c>
      <c r="BE28" s="78">
        <f t="shared" si="20"/>
        <v>0</v>
      </c>
      <c r="BF28" s="78">
        <f t="shared" si="20"/>
        <v>45000</v>
      </c>
      <c r="BG28" s="78">
        <f t="shared" si="20"/>
        <v>0</v>
      </c>
      <c r="BH28" s="78">
        <f t="shared" si="20"/>
        <v>0</v>
      </c>
      <c r="BI28" s="78">
        <f t="shared" si="20"/>
        <v>0</v>
      </c>
      <c r="BJ28" s="78">
        <f t="shared" si="20"/>
        <v>0</v>
      </c>
      <c r="BK28" s="78">
        <f t="shared" si="20"/>
        <v>0</v>
      </c>
      <c r="BL28" s="78">
        <f t="shared" si="20"/>
        <v>0</v>
      </c>
      <c r="BM28" s="78">
        <f t="shared" si="20"/>
        <v>29660.58</v>
      </c>
      <c r="BN28" s="78">
        <f t="shared" si="20"/>
        <v>15113.2</v>
      </c>
      <c r="BO28" s="78">
        <f t="shared" si="20"/>
        <v>14547.38</v>
      </c>
      <c r="BP28" s="78">
        <f t="shared" si="20"/>
        <v>0</v>
      </c>
      <c r="BQ28" s="78">
        <f t="shared" si="20"/>
        <v>0</v>
      </c>
      <c r="BR28" s="78">
        <f t="shared" si="20"/>
        <v>0</v>
      </c>
      <c r="BS28" s="78">
        <f t="shared" si="20"/>
        <v>0</v>
      </c>
      <c r="BT28" s="78">
        <f t="shared" si="20"/>
        <v>29660.58</v>
      </c>
      <c r="BU28" s="78">
        <f t="shared" si="20"/>
        <v>14547.38</v>
      </c>
      <c r="BV28" s="78">
        <f t="shared" si="20"/>
        <v>15113.2</v>
      </c>
      <c r="BW28" s="78">
        <f t="shared" si="20"/>
        <v>0</v>
      </c>
      <c r="BX28" s="78">
        <f t="shared" si="20"/>
        <v>0</v>
      </c>
      <c r="BY28" s="78">
        <f t="shared" si="20"/>
        <v>0</v>
      </c>
      <c r="BZ28" s="78">
        <f t="shared" si="20"/>
        <v>29660.58</v>
      </c>
      <c r="CA28" s="78">
        <f t="shared" si="20"/>
        <v>29590.82</v>
      </c>
      <c r="CB28" s="155"/>
      <c r="CC28" s="78"/>
      <c r="CD28" s="78"/>
      <c r="CE28" s="136">
        <f>SUM(CE29:CE29)</f>
        <v>45000</v>
      </c>
      <c r="CF28" s="7"/>
    </row>
    <row r="29" spans="1:84" ht="15.75">
      <c r="A29" s="22"/>
      <c r="B29" s="66">
        <v>110201</v>
      </c>
      <c r="C29" s="81" t="s">
        <v>3</v>
      </c>
      <c r="D29" s="67">
        <v>3110</v>
      </c>
      <c r="E29" s="41" t="s">
        <v>1</v>
      </c>
      <c r="F29" s="68">
        <v>45000</v>
      </c>
      <c r="G29" s="75"/>
      <c r="H29" s="75"/>
      <c r="I29" s="51"/>
      <c r="J29" s="51"/>
      <c r="K29" s="51"/>
      <c r="L29" s="51"/>
      <c r="M29" s="51">
        <v>14897.03</v>
      </c>
      <c r="N29" s="51"/>
      <c r="O29" s="51"/>
      <c r="P29" s="51"/>
      <c r="Q29" s="51"/>
      <c r="R29" s="51"/>
      <c r="S29" s="51"/>
      <c r="T29" s="52">
        <v>45000</v>
      </c>
      <c r="U29" s="52">
        <v>45000</v>
      </c>
      <c r="V29" s="51" t="s">
        <v>44</v>
      </c>
      <c r="W29" s="51"/>
      <c r="X29" s="51"/>
      <c r="Y29" s="42">
        <f>G29+J29+K29+L29+M29+O29+P29+W29+X29</f>
        <v>14897.03</v>
      </c>
      <c r="Z29" s="42">
        <v>14897.03</v>
      </c>
      <c r="AA29" s="42">
        <f t="shared" si="14"/>
        <v>0</v>
      </c>
      <c r="AB29" s="51"/>
      <c r="AC29" s="51"/>
      <c r="AD29" s="51"/>
      <c r="AE29" s="51"/>
      <c r="AF29" s="51"/>
      <c r="AG29" s="42">
        <f>Y29+AB29+AC29+AD29+AE29+AF29</f>
        <v>14897.03</v>
      </c>
      <c r="AH29" s="51"/>
      <c r="AI29" s="42">
        <f>AG29-AH29</f>
        <v>14897.03</v>
      </c>
      <c r="AJ29" s="51"/>
      <c r="AK29" s="51"/>
      <c r="AL29" s="51"/>
      <c r="AM29" s="51"/>
      <c r="AN29" s="52"/>
      <c r="AO29" s="52">
        <v>45000</v>
      </c>
      <c r="AP29" s="51" t="s">
        <v>44</v>
      </c>
      <c r="AQ29" s="42">
        <f>AG29+AJ29+AK29+AL29+AM29</f>
        <v>14897.03</v>
      </c>
      <c r="AR29" s="51">
        <v>349.65</v>
      </c>
      <c r="AS29" s="51">
        <v>14547.38</v>
      </c>
      <c r="AT29" s="51" t="s">
        <v>81</v>
      </c>
      <c r="AU29" s="42"/>
      <c r="AV29" s="42"/>
      <c r="AW29" s="42"/>
      <c r="AX29" s="42"/>
      <c r="AY29" s="42">
        <f>AO29+AW29</f>
        <v>45000</v>
      </c>
      <c r="AZ29" s="51" t="s">
        <v>44</v>
      </c>
      <c r="BA29" s="42">
        <v>14897.03</v>
      </c>
      <c r="BB29" s="51">
        <v>349.65</v>
      </c>
      <c r="BC29" s="51">
        <v>14547.38</v>
      </c>
      <c r="BD29" s="51" t="s">
        <v>81</v>
      </c>
      <c r="BE29" s="51"/>
      <c r="BF29" s="51">
        <v>45000</v>
      </c>
      <c r="BG29" s="51" t="s">
        <v>44</v>
      </c>
      <c r="BH29" s="51"/>
      <c r="BI29" s="51"/>
      <c r="BJ29" s="51"/>
      <c r="BK29" s="51"/>
      <c r="BL29" s="42">
        <f>SUM(BH29:BK29)</f>
        <v>0</v>
      </c>
      <c r="BM29" s="42">
        <v>29660.58</v>
      </c>
      <c r="BN29" s="51">
        <v>15113.2</v>
      </c>
      <c r="BO29" s="51">
        <v>14547.38</v>
      </c>
      <c r="BP29" s="51" t="s">
        <v>81</v>
      </c>
      <c r="BQ29" s="51"/>
      <c r="BR29" s="51"/>
      <c r="BS29" s="42">
        <f>SUM(BQ29:BR29)</f>
        <v>0</v>
      </c>
      <c r="BT29" s="42">
        <f>BM29+BS29</f>
        <v>29660.58</v>
      </c>
      <c r="BU29" s="51">
        <v>14547.38</v>
      </c>
      <c r="BV29" s="51">
        <v>15113.2</v>
      </c>
      <c r="BW29" s="51" t="s">
        <v>81</v>
      </c>
      <c r="BX29" s="51"/>
      <c r="BY29" s="51"/>
      <c r="BZ29" s="51">
        <v>29660.58</v>
      </c>
      <c r="CA29" s="51">
        <v>29590.82</v>
      </c>
      <c r="CB29" s="4"/>
      <c r="CC29" s="42"/>
      <c r="CD29" s="42"/>
      <c r="CE29" s="137">
        <v>45000</v>
      </c>
      <c r="CF29" s="5"/>
    </row>
    <row r="30" spans="1:84" ht="17.25">
      <c r="A30" s="22"/>
      <c r="B30" s="56">
        <v>40</v>
      </c>
      <c r="C30" s="57" t="s">
        <v>11</v>
      </c>
      <c r="D30" s="58"/>
      <c r="E30" s="59" t="s">
        <v>6</v>
      </c>
      <c r="F30" s="60">
        <f aca="true" t="shared" si="21" ref="F30:AK30">SUM(F31:F62)</f>
        <v>0</v>
      </c>
      <c r="G30" s="60">
        <f t="shared" si="21"/>
        <v>0</v>
      </c>
      <c r="H30" s="60">
        <f t="shared" si="21"/>
        <v>0</v>
      </c>
      <c r="I30" s="60">
        <f t="shared" si="21"/>
        <v>0</v>
      </c>
      <c r="J30" s="60">
        <f t="shared" si="21"/>
        <v>0</v>
      </c>
      <c r="K30" s="60">
        <f t="shared" si="21"/>
        <v>0</v>
      </c>
      <c r="L30" s="60">
        <f t="shared" si="21"/>
        <v>0</v>
      </c>
      <c r="M30" s="60">
        <f t="shared" si="21"/>
        <v>0</v>
      </c>
      <c r="N30" s="60">
        <f t="shared" si="21"/>
        <v>0</v>
      </c>
      <c r="O30" s="60">
        <f t="shared" si="21"/>
        <v>0</v>
      </c>
      <c r="P30" s="60">
        <f t="shared" si="21"/>
        <v>0</v>
      </c>
      <c r="Q30" s="60">
        <f t="shared" si="21"/>
        <v>0</v>
      </c>
      <c r="R30" s="60">
        <f t="shared" si="21"/>
        <v>0</v>
      </c>
      <c r="S30" s="60">
        <f t="shared" si="21"/>
        <v>0</v>
      </c>
      <c r="T30" s="60">
        <f t="shared" si="21"/>
        <v>0</v>
      </c>
      <c r="U30" s="60">
        <f t="shared" si="21"/>
        <v>0</v>
      </c>
      <c r="V30" s="60">
        <f t="shared" si="21"/>
        <v>0</v>
      </c>
      <c r="W30" s="60">
        <f t="shared" si="21"/>
        <v>0</v>
      </c>
      <c r="X30" s="60">
        <f t="shared" si="21"/>
        <v>0</v>
      </c>
      <c r="Y30" s="60">
        <f t="shared" si="21"/>
        <v>0</v>
      </c>
      <c r="Z30" s="60">
        <f t="shared" si="21"/>
        <v>0</v>
      </c>
      <c r="AA30" s="60">
        <f t="shared" si="21"/>
        <v>0</v>
      </c>
      <c r="AB30" s="60">
        <f t="shared" si="21"/>
        <v>0</v>
      </c>
      <c r="AC30" s="60">
        <f t="shared" si="21"/>
        <v>0</v>
      </c>
      <c r="AD30" s="60">
        <f t="shared" si="21"/>
        <v>0</v>
      </c>
      <c r="AE30" s="60">
        <f t="shared" si="21"/>
        <v>0</v>
      </c>
      <c r="AF30" s="60">
        <f t="shared" si="21"/>
        <v>0</v>
      </c>
      <c r="AG30" s="60">
        <f t="shared" si="21"/>
        <v>0</v>
      </c>
      <c r="AH30" s="60">
        <f t="shared" si="21"/>
        <v>0</v>
      </c>
      <c r="AI30" s="60">
        <f t="shared" si="21"/>
        <v>0</v>
      </c>
      <c r="AJ30" s="60">
        <f t="shared" si="21"/>
        <v>0</v>
      </c>
      <c r="AK30" s="60">
        <f t="shared" si="21"/>
        <v>0</v>
      </c>
      <c r="AL30" s="60">
        <f aca="true" t="shared" si="22" ref="AL30:BQ30">SUM(AL31:AL62)</f>
        <v>0</v>
      </c>
      <c r="AM30" s="60">
        <f t="shared" si="22"/>
        <v>0</v>
      </c>
      <c r="AN30" s="60">
        <f t="shared" si="22"/>
        <v>0</v>
      </c>
      <c r="AO30" s="60">
        <f t="shared" si="22"/>
        <v>0</v>
      </c>
      <c r="AP30" s="60">
        <f t="shared" si="22"/>
        <v>0</v>
      </c>
      <c r="AQ30" s="60">
        <f t="shared" si="22"/>
        <v>0</v>
      </c>
      <c r="AR30" s="60">
        <f t="shared" si="22"/>
        <v>0</v>
      </c>
      <c r="AS30" s="60">
        <f t="shared" si="22"/>
        <v>0</v>
      </c>
      <c r="AT30" s="60">
        <f t="shared" si="22"/>
        <v>0</v>
      </c>
      <c r="AU30" s="60">
        <f t="shared" si="22"/>
        <v>0</v>
      </c>
      <c r="AV30" s="60">
        <f t="shared" si="22"/>
        <v>0</v>
      </c>
      <c r="AW30" s="60">
        <f t="shared" si="22"/>
        <v>0</v>
      </c>
      <c r="AX30" s="60">
        <f t="shared" si="22"/>
        <v>0</v>
      </c>
      <c r="AY30" s="60">
        <f t="shared" si="22"/>
        <v>0</v>
      </c>
      <c r="AZ30" s="60">
        <f t="shared" si="22"/>
        <v>0</v>
      </c>
      <c r="BA30" s="60">
        <f t="shared" si="22"/>
        <v>0</v>
      </c>
      <c r="BB30" s="60">
        <f t="shared" si="22"/>
        <v>0</v>
      </c>
      <c r="BC30" s="60">
        <f t="shared" si="22"/>
        <v>0</v>
      </c>
      <c r="BD30" s="60">
        <f t="shared" si="22"/>
        <v>0</v>
      </c>
      <c r="BE30" s="60">
        <f t="shared" si="22"/>
        <v>0</v>
      </c>
      <c r="BF30" s="60">
        <f t="shared" si="22"/>
        <v>0</v>
      </c>
      <c r="BG30" s="60">
        <f t="shared" si="22"/>
        <v>0</v>
      </c>
      <c r="BH30" s="60">
        <f t="shared" si="22"/>
        <v>0</v>
      </c>
      <c r="BI30" s="60">
        <f t="shared" si="22"/>
        <v>0</v>
      </c>
      <c r="BJ30" s="60">
        <f t="shared" si="22"/>
        <v>0</v>
      </c>
      <c r="BK30" s="60">
        <f t="shared" si="22"/>
        <v>0</v>
      </c>
      <c r="BL30" s="60">
        <f t="shared" si="22"/>
        <v>0</v>
      </c>
      <c r="BM30" s="60">
        <f t="shared" si="22"/>
        <v>0</v>
      </c>
      <c r="BN30" s="60">
        <f t="shared" si="22"/>
        <v>0</v>
      </c>
      <c r="BO30" s="60">
        <f t="shared" si="22"/>
        <v>0</v>
      </c>
      <c r="BP30" s="60">
        <f t="shared" si="22"/>
        <v>0</v>
      </c>
      <c r="BQ30" s="60">
        <f t="shared" si="22"/>
        <v>0</v>
      </c>
      <c r="BR30" s="60">
        <f aca="true" t="shared" si="23" ref="BR30:CA30">SUM(BR31:BR62)</f>
        <v>0</v>
      </c>
      <c r="BS30" s="60">
        <f t="shared" si="23"/>
        <v>0</v>
      </c>
      <c r="BT30" s="60">
        <f t="shared" si="23"/>
        <v>0</v>
      </c>
      <c r="BU30" s="60">
        <f t="shared" si="23"/>
        <v>0</v>
      </c>
      <c r="BV30" s="60">
        <f t="shared" si="23"/>
        <v>0</v>
      </c>
      <c r="BW30" s="60">
        <f t="shared" si="23"/>
        <v>0</v>
      </c>
      <c r="BX30" s="60">
        <f t="shared" si="23"/>
        <v>0</v>
      </c>
      <c r="BY30" s="60">
        <f t="shared" si="23"/>
        <v>0</v>
      </c>
      <c r="BZ30" s="60">
        <f t="shared" si="23"/>
        <v>0</v>
      </c>
      <c r="CA30" s="60">
        <f t="shared" si="23"/>
        <v>0</v>
      </c>
      <c r="CB30" s="60"/>
      <c r="CC30" s="60"/>
      <c r="CD30" s="60"/>
      <c r="CE30" s="135">
        <f>SUM(CE31:CE73)</f>
        <v>7829200</v>
      </c>
      <c r="CF30" s="6"/>
    </row>
    <row r="31" spans="1:84" ht="62.25">
      <c r="A31" s="22"/>
      <c r="B31" s="66">
        <v>150101</v>
      </c>
      <c r="C31" s="2" t="s">
        <v>130</v>
      </c>
      <c r="D31" s="83">
        <v>3122</v>
      </c>
      <c r="E31" s="170" t="s">
        <v>189</v>
      </c>
      <c r="F31" s="49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2"/>
      <c r="V31" s="51"/>
      <c r="W31" s="51"/>
      <c r="X31" s="51"/>
      <c r="Y31" s="42"/>
      <c r="Z31" s="42"/>
      <c r="AA31" s="42"/>
      <c r="AB31" s="51"/>
      <c r="AC31" s="51"/>
      <c r="AD31" s="51"/>
      <c r="AE31" s="51"/>
      <c r="AF31" s="51"/>
      <c r="AG31" s="42"/>
      <c r="AH31" s="51"/>
      <c r="AI31" s="42"/>
      <c r="AJ31" s="51"/>
      <c r="AK31" s="51"/>
      <c r="AL31" s="51"/>
      <c r="AM31" s="51"/>
      <c r="AN31" s="51"/>
      <c r="AO31" s="52"/>
      <c r="AP31" s="51"/>
      <c r="AQ31" s="42"/>
      <c r="AR31" s="51"/>
      <c r="AS31" s="51"/>
      <c r="AT31" s="51"/>
      <c r="AU31" s="42"/>
      <c r="AV31" s="42"/>
      <c r="AW31" s="42"/>
      <c r="AX31" s="42"/>
      <c r="AY31" s="42"/>
      <c r="AZ31" s="51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144">
        <v>2000000</v>
      </c>
      <c r="CF31" s="138"/>
    </row>
    <row r="32" spans="1:84" ht="93">
      <c r="A32" s="22"/>
      <c r="B32" s="66">
        <v>150101</v>
      </c>
      <c r="C32" s="2" t="s">
        <v>130</v>
      </c>
      <c r="D32" s="83">
        <v>3122</v>
      </c>
      <c r="E32" s="170" t="s">
        <v>190</v>
      </c>
      <c r="F32" s="84"/>
      <c r="G32" s="51"/>
      <c r="H32" s="51"/>
      <c r="I32" s="51"/>
      <c r="J32" s="51"/>
      <c r="K32" s="51"/>
      <c r="L32" s="51"/>
      <c r="M32" s="51"/>
      <c r="N32" s="85"/>
      <c r="O32" s="51"/>
      <c r="P32" s="51"/>
      <c r="Q32" s="51"/>
      <c r="R32" s="51"/>
      <c r="S32" s="51"/>
      <c r="T32" s="86"/>
      <c r="U32" s="86"/>
      <c r="V32" s="51"/>
      <c r="W32" s="51"/>
      <c r="X32" s="51"/>
      <c r="Y32" s="42"/>
      <c r="Z32" s="42"/>
      <c r="AA32" s="42"/>
      <c r="AB32" s="51"/>
      <c r="AC32" s="51"/>
      <c r="AD32" s="51"/>
      <c r="AE32" s="51"/>
      <c r="AF32" s="51"/>
      <c r="AG32" s="42"/>
      <c r="AH32" s="51"/>
      <c r="AI32" s="42"/>
      <c r="AJ32" s="51"/>
      <c r="AK32" s="51"/>
      <c r="AL32" s="51"/>
      <c r="AM32" s="51"/>
      <c r="AN32" s="51"/>
      <c r="AO32" s="86"/>
      <c r="AP32" s="51"/>
      <c r="AQ32" s="42"/>
      <c r="AR32" s="51"/>
      <c r="AS32" s="51"/>
      <c r="AT32" s="51"/>
      <c r="AU32" s="42"/>
      <c r="AV32" s="42"/>
      <c r="AW32" s="87"/>
      <c r="AX32" s="42"/>
      <c r="AY32" s="42"/>
      <c r="AZ32" s="51"/>
      <c r="BA32" s="42"/>
      <c r="BB32" s="42"/>
      <c r="BC32" s="42"/>
      <c r="BD32" s="42"/>
      <c r="BE32" s="42"/>
      <c r="BF32" s="42"/>
      <c r="BG32" s="51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51"/>
      <c r="BX32" s="42"/>
      <c r="BY32" s="42"/>
      <c r="BZ32" s="42"/>
      <c r="CA32" s="42"/>
      <c r="CB32" s="152"/>
      <c r="CC32" s="42"/>
      <c r="CD32" s="42"/>
      <c r="CE32" s="144">
        <v>20000</v>
      </c>
      <c r="CF32" s="139"/>
    </row>
    <row r="33" spans="1:84" ht="62.25">
      <c r="A33" s="22"/>
      <c r="B33" s="92">
        <v>150101</v>
      </c>
      <c r="C33" s="2" t="s">
        <v>130</v>
      </c>
      <c r="D33" s="91" t="s">
        <v>180</v>
      </c>
      <c r="E33" s="123" t="s">
        <v>152</v>
      </c>
      <c r="F33" s="94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95"/>
      <c r="U33" s="95"/>
      <c r="V33" s="88"/>
      <c r="W33" s="88"/>
      <c r="X33" s="88"/>
      <c r="Y33" s="42"/>
      <c r="Z33" s="42"/>
      <c r="AA33" s="42"/>
      <c r="AB33" s="51"/>
      <c r="AC33" s="51"/>
      <c r="AD33" s="51"/>
      <c r="AE33" s="51"/>
      <c r="AF33" s="51"/>
      <c r="AG33" s="42"/>
      <c r="AH33" s="51"/>
      <c r="AI33" s="42"/>
      <c r="AJ33" s="51"/>
      <c r="AK33" s="51"/>
      <c r="AL33" s="51"/>
      <c r="AM33" s="51"/>
      <c r="AN33" s="51"/>
      <c r="AO33" s="95"/>
      <c r="AP33" s="88"/>
      <c r="AQ33" s="42"/>
      <c r="AR33" s="88"/>
      <c r="AS33" s="42"/>
      <c r="AT33" s="88"/>
      <c r="AU33" s="42"/>
      <c r="AV33" s="42"/>
      <c r="AW33" s="42"/>
      <c r="AX33" s="42"/>
      <c r="AY33" s="42"/>
      <c r="AZ33" s="88"/>
      <c r="BA33" s="42"/>
      <c r="BB33" s="42"/>
      <c r="BC33" s="42"/>
      <c r="BD33" s="88"/>
      <c r="BE33" s="42"/>
      <c r="BF33" s="42"/>
      <c r="BG33" s="88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88"/>
      <c r="BX33" s="42"/>
      <c r="BY33" s="42"/>
      <c r="BZ33" s="42"/>
      <c r="CA33" s="42"/>
      <c r="CB33" s="42"/>
      <c r="CC33" s="42"/>
      <c r="CD33" s="42"/>
      <c r="CE33" s="143">
        <v>130000</v>
      </c>
      <c r="CF33" s="139"/>
    </row>
    <row r="34" spans="1:84" ht="78">
      <c r="A34" s="22"/>
      <c r="B34" s="66">
        <v>150101</v>
      </c>
      <c r="C34" s="2" t="s">
        <v>130</v>
      </c>
      <c r="D34" s="91" t="s">
        <v>7</v>
      </c>
      <c r="E34" s="123" t="s">
        <v>139</v>
      </c>
      <c r="F34" s="84"/>
      <c r="G34" s="51"/>
      <c r="H34" s="51"/>
      <c r="I34" s="51"/>
      <c r="J34" s="51"/>
      <c r="K34" s="51"/>
      <c r="L34" s="51"/>
      <c r="M34" s="51"/>
      <c r="N34" s="85"/>
      <c r="O34" s="51"/>
      <c r="P34" s="51"/>
      <c r="Q34" s="51"/>
      <c r="R34" s="51"/>
      <c r="S34" s="51"/>
      <c r="T34" s="86"/>
      <c r="U34" s="86"/>
      <c r="V34" s="88"/>
      <c r="W34" s="88"/>
      <c r="X34" s="88"/>
      <c r="Y34" s="42"/>
      <c r="Z34" s="42"/>
      <c r="AA34" s="42"/>
      <c r="AB34" s="51"/>
      <c r="AC34" s="51"/>
      <c r="AD34" s="51"/>
      <c r="AE34" s="51"/>
      <c r="AF34" s="51"/>
      <c r="AG34" s="42"/>
      <c r="AH34" s="89"/>
      <c r="AI34" s="42"/>
      <c r="AJ34" s="51"/>
      <c r="AK34" s="51"/>
      <c r="AL34" s="51"/>
      <c r="AM34" s="51"/>
      <c r="AN34" s="51"/>
      <c r="AO34" s="86"/>
      <c r="AP34" s="51"/>
      <c r="AQ34" s="42"/>
      <c r="AR34" s="51"/>
      <c r="AS34" s="51"/>
      <c r="AT34" s="51"/>
      <c r="AU34" s="42"/>
      <c r="AV34" s="42"/>
      <c r="AW34" s="42"/>
      <c r="AX34" s="42"/>
      <c r="AY34" s="42"/>
      <c r="AZ34" s="51"/>
      <c r="BA34" s="51"/>
      <c r="BB34" s="42"/>
      <c r="BC34" s="51"/>
      <c r="BD34" s="51"/>
      <c r="BE34" s="51"/>
      <c r="BF34" s="51"/>
      <c r="BG34" s="51"/>
      <c r="BH34" s="51"/>
      <c r="BI34" s="51"/>
      <c r="BJ34" s="51"/>
      <c r="BK34" s="51"/>
      <c r="BL34" s="42"/>
      <c r="BM34" s="42"/>
      <c r="BN34" s="88"/>
      <c r="BO34" s="51"/>
      <c r="BP34" s="51"/>
      <c r="BQ34" s="51"/>
      <c r="BR34" s="51"/>
      <c r="BS34" s="42"/>
      <c r="BT34" s="42"/>
      <c r="BU34" s="51"/>
      <c r="BV34" s="51"/>
      <c r="BW34" s="51"/>
      <c r="BX34" s="51"/>
      <c r="BY34" s="51"/>
      <c r="BZ34" s="51"/>
      <c r="CA34" s="150"/>
      <c r="CB34" s="42"/>
      <c r="CC34" s="42"/>
      <c r="CD34" s="42"/>
      <c r="CE34" s="144">
        <v>6648</v>
      </c>
      <c r="CF34" s="140"/>
    </row>
    <row r="35" spans="1:85" ht="62.25">
      <c r="A35" s="22"/>
      <c r="B35" s="66">
        <v>150101</v>
      </c>
      <c r="C35" s="2" t="s">
        <v>130</v>
      </c>
      <c r="D35" s="91" t="s">
        <v>7</v>
      </c>
      <c r="E35" s="123" t="s">
        <v>173</v>
      </c>
      <c r="F35" s="84"/>
      <c r="G35" s="51"/>
      <c r="H35" s="51"/>
      <c r="I35" s="51"/>
      <c r="J35" s="51"/>
      <c r="K35" s="51"/>
      <c r="L35" s="51"/>
      <c r="M35" s="51"/>
      <c r="N35" s="85"/>
      <c r="O35" s="51"/>
      <c r="P35" s="51"/>
      <c r="Q35" s="51"/>
      <c r="R35" s="51"/>
      <c r="S35" s="51"/>
      <c r="T35" s="86"/>
      <c r="U35" s="86"/>
      <c r="V35" s="88"/>
      <c r="W35" s="88"/>
      <c r="X35" s="88"/>
      <c r="Y35" s="42"/>
      <c r="Z35" s="42"/>
      <c r="AA35" s="42"/>
      <c r="AB35" s="51"/>
      <c r="AC35" s="51"/>
      <c r="AD35" s="51"/>
      <c r="AE35" s="51"/>
      <c r="AF35" s="51"/>
      <c r="AG35" s="42"/>
      <c r="AH35" s="51"/>
      <c r="AI35" s="42"/>
      <c r="AJ35" s="51"/>
      <c r="AK35" s="51"/>
      <c r="AL35" s="51"/>
      <c r="AM35" s="51"/>
      <c r="AN35" s="51"/>
      <c r="AO35" s="86"/>
      <c r="AP35" s="51"/>
      <c r="AQ35" s="42"/>
      <c r="AR35" s="51"/>
      <c r="AS35" s="51"/>
      <c r="AT35" s="51"/>
      <c r="AU35" s="42"/>
      <c r="AV35" s="42"/>
      <c r="AW35" s="42"/>
      <c r="AX35" s="42"/>
      <c r="AY35" s="42"/>
      <c r="AZ35" s="51"/>
      <c r="BA35" s="42"/>
      <c r="BB35" s="42"/>
      <c r="BC35" s="42"/>
      <c r="BD35" s="42"/>
      <c r="BE35" s="42"/>
      <c r="BF35" s="42"/>
      <c r="BG35" s="51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51"/>
      <c r="BX35" s="42"/>
      <c r="BY35" s="42"/>
      <c r="BZ35" s="42"/>
      <c r="CA35" s="151"/>
      <c r="CB35" s="42"/>
      <c r="CC35" s="42"/>
      <c r="CD35" s="42"/>
      <c r="CE35" s="144">
        <v>98015</v>
      </c>
      <c r="CF35" s="141"/>
      <c r="CG35" s="24"/>
    </row>
    <row r="36" spans="1:85" ht="62.25">
      <c r="A36" s="22"/>
      <c r="B36" s="66">
        <v>150101</v>
      </c>
      <c r="C36" s="2" t="s">
        <v>130</v>
      </c>
      <c r="D36" s="91" t="s">
        <v>7</v>
      </c>
      <c r="E36" s="123" t="s">
        <v>174</v>
      </c>
      <c r="F36" s="84"/>
      <c r="G36" s="51"/>
      <c r="H36" s="51"/>
      <c r="I36" s="51"/>
      <c r="J36" s="51"/>
      <c r="K36" s="51"/>
      <c r="L36" s="51"/>
      <c r="M36" s="51"/>
      <c r="N36" s="85"/>
      <c r="O36" s="51"/>
      <c r="P36" s="51"/>
      <c r="Q36" s="51"/>
      <c r="R36" s="51"/>
      <c r="S36" s="51"/>
      <c r="T36" s="86"/>
      <c r="U36" s="86"/>
      <c r="V36" s="88"/>
      <c r="W36" s="88"/>
      <c r="X36" s="88"/>
      <c r="Y36" s="42"/>
      <c r="Z36" s="42"/>
      <c r="AA36" s="42"/>
      <c r="AB36" s="51"/>
      <c r="AC36" s="51"/>
      <c r="AD36" s="51"/>
      <c r="AE36" s="51"/>
      <c r="AF36" s="51"/>
      <c r="AG36" s="42"/>
      <c r="AH36" s="51"/>
      <c r="AI36" s="42"/>
      <c r="AJ36" s="51"/>
      <c r="AK36" s="51"/>
      <c r="AL36" s="51"/>
      <c r="AM36" s="51"/>
      <c r="AN36" s="51"/>
      <c r="AO36" s="86"/>
      <c r="AP36" s="51"/>
      <c r="AQ36" s="42"/>
      <c r="AR36" s="51"/>
      <c r="AS36" s="51"/>
      <c r="AT36" s="51"/>
      <c r="AU36" s="42"/>
      <c r="AV36" s="42"/>
      <c r="AW36" s="73"/>
      <c r="AX36" s="73"/>
      <c r="AY36" s="42"/>
      <c r="AZ36" s="51"/>
      <c r="BA36" s="42"/>
      <c r="BB36" s="42"/>
      <c r="BC36" s="42"/>
      <c r="BD36" s="42"/>
      <c r="BE36" s="42"/>
      <c r="BF36" s="42"/>
      <c r="BG36" s="51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51"/>
      <c r="BX36" s="42"/>
      <c r="BY36" s="42"/>
      <c r="BZ36" s="42"/>
      <c r="CA36" s="151"/>
      <c r="CB36" s="42"/>
      <c r="CC36" s="42"/>
      <c r="CD36" s="42"/>
      <c r="CE36" s="144">
        <v>86824</v>
      </c>
      <c r="CF36" s="139"/>
      <c r="CG36" s="24"/>
    </row>
    <row r="37" spans="1:85" ht="62.25">
      <c r="A37" s="22"/>
      <c r="B37" s="66">
        <v>150101</v>
      </c>
      <c r="C37" s="2" t="s">
        <v>130</v>
      </c>
      <c r="D37" s="91" t="s">
        <v>7</v>
      </c>
      <c r="E37" s="123" t="s">
        <v>172</v>
      </c>
      <c r="F37" s="84"/>
      <c r="G37" s="51"/>
      <c r="H37" s="51"/>
      <c r="I37" s="51"/>
      <c r="J37" s="51"/>
      <c r="K37" s="51"/>
      <c r="L37" s="51"/>
      <c r="M37" s="51"/>
      <c r="N37" s="85"/>
      <c r="O37" s="51"/>
      <c r="P37" s="51"/>
      <c r="Q37" s="51"/>
      <c r="R37" s="51"/>
      <c r="S37" s="51"/>
      <c r="T37" s="86"/>
      <c r="U37" s="86"/>
      <c r="V37" s="88"/>
      <c r="W37" s="88"/>
      <c r="X37" s="88"/>
      <c r="Y37" s="42"/>
      <c r="Z37" s="42"/>
      <c r="AA37" s="42"/>
      <c r="AB37" s="51"/>
      <c r="AC37" s="51"/>
      <c r="AD37" s="51"/>
      <c r="AE37" s="51"/>
      <c r="AF37" s="51"/>
      <c r="AG37" s="42"/>
      <c r="AH37" s="51"/>
      <c r="AI37" s="42"/>
      <c r="AJ37" s="51"/>
      <c r="AK37" s="51"/>
      <c r="AL37" s="51"/>
      <c r="AM37" s="51"/>
      <c r="AN37" s="51"/>
      <c r="AO37" s="86"/>
      <c r="AP37" s="51"/>
      <c r="AQ37" s="42"/>
      <c r="AR37" s="51"/>
      <c r="AS37" s="51"/>
      <c r="AT37" s="51"/>
      <c r="AU37" s="42"/>
      <c r="AV37" s="42"/>
      <c r="AW37" s="42"/>
      <c r="AX37" s="42"/>
      <c r="AY37" s="42"/>
      <c r="AZ37" s="51"/>
      <c r="BA37" s="42"/>
      <c r="BB37" s="42"/>
      <c r="BC37" s="42"/>
      <c r="BD37" s="42"/>
      <c r="BE37" s="42"/>
      <c r="BF37" s="42"/>
      <c r="BG37" s="51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51"/>
      <c r="BX37" s="42"/>
      <c r="BY37" s="42"/>
      <c r="BZ37" s="42"/>
      <c r="CA37" s="151"/>
      <c r="CB37" s="42"/>
      <c r="CC37" s="42"/>
      <c r="CD37" s="42"/>
      <c r="CE37" s="144">
        <v>202707</v>
      </c>
      <c r="CF37" s="139"/>
      <c r="CG37" s="153"/>
    </row>
    <row r="38" spans="1:85" ht="78">
      <c r="A38" s="22"/>
      <c r="B38" s="66">
        <v>150101</v>
      </c>
      <c r="C38" s="2" t="s">
        <v>130</v>
      </c>
      <c r="D38" s="91" t="s">
        <v>7</v>
      </c>
      <c r="E38" s="123" t="s">
        <v>140</v>
      </c>
      <c r="F38" s="84"/>
      <c r="G38" s="51"/>
      <c r="H38" s="51"/>
      <c r="I38" s="51"/>
      <c r="J38" s="51"/>
      <c r="K38" s="51"/>
      <c r="L38" s="51"/>
      <c r="M38" s="51"/>
      <c r="N38" s="85"/>
      <c r="O38" s="51"/>
      <c r="P38" s="51"/>
      <c r="Q38" s="51"/>
      <c r="R38" s="51"/>
      <c r="S38" s="51"/>
      <c r="T38" s="42"/>
      <c r="U38" s="42"/>
      <c r="V38" s="51"/>
      <c r="W38" s="51"/>
      <c r="X38" s="51"/>
      <c r="Y38" s="42"/>
      <c r="Z38" s="42"/>
      <c r="AA38" s="42"/>
      <c r="AB38" s="51"/>
      <c r="AC38" s="51"/>
      <c r="AD38" s="51"/>
      <c r="AE38" s="51"/>
      <c r="AF38" s="51"/>
      <c r="AG38" s="42"/>
      <c r="AH38" s="51"/>
      <c r="AI38" s="42"/>
      <c r="AJ38" s="51"/>
      <c r="AK38" s="51"/>
      <c r="AL38" s="51"/>
      <c r="AM38" s="51"/>
      <c r="AN38" s="51"/>
      <c r="AO38" s="42"/>
      <c r="AP38" s="51"/>
      <c r="AQ38" s="42"/>
      <c r="AR38" s="51"/>
      <c r="AS38" s="51"/>
      <c r="AT38" s="51"/>
      <c r="AU38" s="42"/>
      <c r="AV38" s="42"/>
      <c r="AW38" s="42"/>
      <c r="AX38" s="42"/>
      <c r="AY38" s="42"/>
      <c r="AZ38" s="51"/>
      <c r="BA38" s="42"/>
      <c r="BB38" s="42"/>
      <c r="BC38" s="42"/>
      <c r="BD38" s="42"/>
      <c r="BE38" s="42"/>
      <c r="BF38" s="42"/>
      <c r="BG38" s="51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51"/>
      <c r="BX38" s="42"/>
      <c r="BY38" s="42"/>
      <c r="BZ38" s="42"/>
      <c r="CA38" s="42"/>
      <c r="CB38" s="42"/>
      <c r="CC38" s="42"/>
      <c r="CD38" s="42"/>
      <c r="CE38" s="144">
        <v>12000</v>
      </c>
      <c r="CF38" s="139"/>
      <c r="CG38" s="24"/>
    </row>
    <row r="39" spans="1:84" ht="62.25">
      <c r="A39" s="22"/>
      <c r="B39" s="66">
        <v>150101</v>
      </c>
      <c r="C39" s="2" t="s">
        <v>130</v>
      </c>
      <c r="D39" s="91" t="s">
        <v>7</v>
      </c>
      <c r="E39" s="123" t="s">
        <v>141</v>
      </c>
      <c r="F39" s="84"/>
      <c r="G39" s="51"/>
      <c r="H39" s="51"/>
      <c r="I39" s="51"/>
      <c r="J39" s="51"/>
      <c r="K39" s="51"/>
      <c r="L39" s="51"/>
      <c r="M39" s="51"/>
      <c r="N39" s="85"/>
      <c r="O39" s="51"/>
      <c r="P39" s="51"/>
      <c r="Q39" s="51"/>
      <c r="R39" s="51"/>
      <c r="S39" s="51"/>
      <c r="T39" s="42"/>
      <c r="U39" s="42"/>
      <c r="V39" s="51"/>
      <c r="W39" s="51"/>
      <c r="X39" s="51"/>
      <c r="Y39" s="42"/>
      <c r="Z39" s="42"/>
      <c r="AA39" s="42"/>
      <c r="AB39" s="51"/>
      <c r="AC39" s="51"/>
      <c r="AD39" s="51"/>
      <c r="AE39" s="51"/>
      <c r="AF39" s="51"/>
      <c r="AG39" s="42"/>
      <c r="AH39" s="51"/>
      <c r="AI39" s="42"/>
      <c r="AJ39" s="51"/>
      <c r="AK39" s="51"/>
      <c r="AL39" s="51"/>
      <c r="AM39" s="51"/>
      <c r="AN39" s="51"/>
      <c r="AO39" s="42"/>
      <c r="AP39" s="51"/>
      <c r="AQ39" s="42"/>
      <c r="AR39" s="51"/>
      <c r="AS39" s="51"/>
      <c r="AT39" s="51"/>
      <c r="AU39" s="42"/>
      <c r="AV39" s="42"/>
      <c r="AW39" s="42"/>
      <c r="AX39" s="42"/>
      <c r="AY39" s="42"/>
      <c r="AZ39" s="51"/>
      <c r="BA39" s="42"/>
      <c r="BB39" s="42"/>
      <c r="BC39" s="42"/>
      <c r="BD39" s="42"/>
      <c r="BE39" s="42"/>
      <c r="BF39" s="42"/>
      <c r="BG39" s="51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51"/>
      <c r="BX39" s="42"/>
      <c r="BY39" s="42"/>
      <c r="BZ39" s="42"/>
      <c r="CA39" s="42"/>
      <c r="CB39" s="42"/>
      <c r="CC39" s="42"/>
      <c r="CD39" s="42"/>
      <c r="CE39" s="143">
        <v>12000</v>
      </c>
      <c r="CF39" s="139"/>
    </row>
    <row r="40" spans="1:85" ht="62.25">
      <c r="A40" s="22"/>
      <c r="B40" s="98">
        <v>150101</v>
      </c>
      <c r="C40" s="2" t="s">
        <v>130</v>
      </c>
      <c r="D40" s="91" t="s">
        <v>7</v>
      </c>
      <c r="E40" s="123" t="s">
        <v>142</v>
      </c>
      <c r="F40" s="99"/>
      <c r="G40" s="88"/>
      <c r="H40" s="88"/>
      <c r="I40" s="88"/>
      <c r="J40" s="88"/>
      <c r="K40" s="88"/>
      <c r="L40" s="88"/>
      <c r="M40" s="88"/>
      <c r="N40" s="90"/>
      <c r="O40" s="88"/>
      <c r="P40" s="88"/>
      <c r="Q40" s="88"/>
      <c r="R40" s="88"/>
      <c r="S40" s="88"/>
      <c r="T40" s="42"/>
      <c r="U40" s="42"/>
      <c r="V40" s="88"/>
      <c r="W40" s="88"/>
      <c r="X40" s="88"/>
      <c r="Y40" s="42"/>
      <c r="Z40" s="42"/>
      <c r="AA40" s="42"/>
      <c r="AB40" s="88"/>
      <c r="AC40" s="88"/>
      <c r="AD40" s="88"/>
      <c r="AE40" s="88"/>
      <c r="AF40" s="88"/>
      <c r="AG40" s="42"/>
      <c r="AH40" s="88"/>
      <c r="AI40" s="42"/>
      <c r="AJ40" s="88"/>
      <c r="AK40" s="88"/>
      <c r="AL40" s="88"/>
      <c r="AM40" s="88"/>
      <c r="AN40" s="88"/>
      <c r="AO40" s="42"/>
      <c r="AP40" s="88"/>
      <c r="AQ40" s="42"/>
      <c r="AR40" s="88"/>
      <c r="AS40" s="88"/>
      <c r="AT40" s="88"/>
      <c r="AU40" s="42"/>
      <c r="AV40" s="42"/>
      <c r="AW40" s="42"/>
      <c r="AX40" s="42"/>
      <c r="AY40" s="42"/>
      <c r="AZ40" s="88"/>
      <c r="BA40" s="42"/>
      <c r="BB40" s="42"/>
      <c r="BC40" s="42"/>
      <c r="BD40" s="42"/>
      <c r="BE40" s="42"/>
      <c r="BF40" s="42"/>
      <c r="BG40" s="88"/>
      <c r="BH40" s="42"/>
      <c r="BI40" s="88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88"/>
      <c r="BX40" s="42"/>
      <c r="BY40" s="42"/>
      <c r="BZ40" s="42"/>
      <c r="CA40" s="42"/>
      <c r="CB40" s="42"/>
      <c r="CC40" s="42"/>
      <c r="CD40" s="42"/>
      <c r="CE40" s="143">
        <v>150000</v>
      </c>
      <c r="CF40" s="139"/>
      <c r="CG40" s="24"/>
    </row>
    <row r="41" spans="1:85" ht="62.25">
      <c r="A41" s="22"/>
      <c r="B41" s="92">
        <v>150101</v>
      </c>
      <c r="C41" s="2" t="s">
        <v>130</v>
      </c>
      <c r="D41" s="91" t="s">
        <v>7</v>
      </c>
      <c r="E41" s="123" t="s">
        <v>143</v>
      </c>
      <c r="F41" s="2"/>
      <c r="G41" s="88"/>
      <c r="H41" s="88"/>
      <c r="I41" s="100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93"/>
      <c r="U41" s="93"/>
      <c r="V41" s="88"/>
      <c r="W41" s="88"/>
      <c r="X41" s="88"/>
      <c r="Y41" s="42"/>
      <c r="Z41" s="42"/>
      <c r="AA41" s="42"/>
      <c r="AB41" s="88"/>
      <c r="AC41" s="88"/>
      <c r="AD41" s="88"/>
      <c r="AE41" s="88"/>
      <c r="AF41" s="88"/>
      <c r="AG41" s="42"/>
      <c r="AH41" s="88"/>
      <c r="AI41" s="42"/>
      <c r="AJ41" s="88"/>
      <c r="AK41" s="88"/>
      <c r="AL41" s="88"/>
      <c r="AM41" s="88"/>
      <c r="AN41" s="88"/>
      <c r="AO41" s="93"/>
      <c r="AP41" s="88"/>
      <c r="AQ41" s="42"/>
      <c r="AR41" s="88"/>
      <c r="AS41" s="42"/>
      <c r="AT41" s="88"/>
      <c r="AU41" s="42"/>
      <c r="AV41" s="42"/>
      <c r="AW41" s="42"/>
      <c r="AX41" s="42"/>
      <c r="AY41" s="42"/>
      <c r="AZ41" s="88"/>
      <c r="BA41" s="42"/>
      <c r="BB41" s="42"/>
      <c r="BC41" s="42"/>
      <c r="BD41" s="88"/>
      <c r="BE41" s="42"/>
      <c r="BF41" s="42"/>
      <c r="BG41" s="88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88"/>
      <c r="BX41" s="42"/>
      <c r="BY41" s="42"/>
      <c r="BZ41" s="42"/>
      <c r="CA41" s="42"/>
      <c r="CB41" s="42"/>
      <c r="CC41" s="42"/>
      <c r="CD41" s="42"/>
      <c r="CE41" s="143">
        <v>70000</v>
      </c>
      <c r="CF41" s="139"/>
      <c r="CG41" s="24"/>
    </row>
    <row r="42" spans="1:85" ht="62.25">
      <c r="A42" s="22"/>
      <c r="B42" s="92">
        <v>150101</v>
      </c>
      <c r="C42" s="2" t="s">
        <v>130</v>
      </c>
      <c r="D42" s="91" t="s">
        <v>7</v>
      </c>
      <c r="E42" s="123" t="s">
        <v>144</v>
      </c>
      <c r="F42" s="2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93"/>
      <c r="U42" s="93"/>
      <c r="V42" s="88"/>
      <c r="W42" s="88"/>
      <c r="X42" s="88"/>
      <c r="Y42" s="42"/>
      <c r="Z42" s="42"/>
      <c r="AA42" s="42"/>
      <c r="AB42" s="88"/>
      <c r="AC42" s="88"/>
      <c r="AD42" s="88"/>
      <c r="AE42" s="88"/>
      <c r="AF42" s="88"/>
      <c r="AG42" s="42"/>
      <c r="AH42" s="88"/>
      <c r="AI42" s="42"/>
      <c r="AJ42" s="88"/>
      <c r="AK42" s="88"/>
      <c r="AL42" s="88"/>
      <c r="AM42" s="88"/>
      <c r="AN42" s="88"/>
      <c r="AO42" s="93"/>
      <c r="AP42" s="88"/>
      <c r="AQ42" s="42"/>
      <c r="AR42" s="88"/>
      <c r="AS42" s="88"/>
      <c r="AT42" s="88"/>
      <c r="AU42" s="42"/>
      <c r="AV42" s="42"/>
      <c r="AW42" s="42"/>
      <c r="AX42" s="42"/>
      <c r="AY42" s="42"/>
      <c r="AZ42" s="88"/>
      <c r="BA42" s="42"/>
      <c r="BB42" s="42"/>
      <c r="BC42" s="42"/>
      <c r="BD42" s="42"/>
      <c r="BE42" s="42"/>
      <c r="BF42" s="42"/>
      <c r="BG42" s="88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88"/>
      <c r="BX42" s="42"/>
      <c r="BY42" s="42"/>
      <c r="BZ42" s="42"/>
      <c r="CA42" s="42"/>
      <c r="CB42" s="42"/>
      <c r="CC42" s="42"/>
      <c r="CD42" s="42"/>
      <c r="CE42" s="143">
        <v>23000</v>
      </c>
      <c r="CF42" s="139"/>
      <c r="CG42" s="24"/>
    </row>
    <row r="43" spans="1:85" ht="62.25">
      <c r="A43" s="22"/>
      <c r="B43" s="92">
        <v>150101</v>
      </c>
      <c r="C43" s="2" t="s">
        <v>130</v>
      </c>
      <c r="D43" s="91" t="s">
        <v>7</v>
      </c>
      <c r="E43" s="123" t="s">
        <v>145</v>
      </c>
      <c r="F43" s="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93"/>
      <c r="U43" s="93"/>
      <c r="V43" s="88"/>
      <c r="W43" s="88"/>
      <c r="X43" s="88"/>
      <c r="Y43" s="42"/>
      <c r="Z43" s="42"/>
      <c r="AA43" s="42"/>
      <c r="AB43" s="88"/>
      <c r="AC43" s="88"/>
      <c r="AD43" s="88"/>
      <c r="AE43" s="88"/>
      <c r="AF43" s="88"/>
      <c r="AG43" s="42"/>
      <c r="AH43" s="88"/>
      <c r="AI43" s="42"/>
      <c r="AJ43" s="88"/>
      <c r="AK43" s="88"/>
      <c r="AL43" s="88"/>
      <c r="AM43" s="88"/>
      <c r="AN43" s="88"/>
      <c r="AO43" s="93"/>
      <c r="AP43" s="88"/>
      <c r="AQ43" s="42"/>
      <c r="AR43" s="88"/>
      <c r="AS43" s="88"/>
      <c r="AT43" s="88"/>
      <c r="AU43" s="42"/>
      <c r="AV43" s="42"/>
      <c r="AW43" s="42"/>
      <c r="AX43" s="42"/>
      <c r="AY43" s="42"/>
      <c r="AZ43" s="88"/>
      <c r="BA43" s="42"/>
      <c r="BB43" s="42"/>
      <c r="BC43" s="42"/>
      <c r="BD43" s="42"/>
      <c r="BE43" s="42"/>
      <c r="BF43" s="42"/>
      <c r="BG43" s="88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88"/>
      <c r="BX43" s="42"/>
      <c r="BY43" s="42"/>
      <c r="BZ43" s="42"/>
      <c r="CA43" s="42"/>
      <c r="CB43" s="42"/>
      <c r="CC43" s="42"/>
      <c r="CD43" s="42"/>
      <c r="CE43" s="143">
        <v>20000</v>
      </c>
      <c r="CF43" s="139"/>
      <c r="CG43" s="24"/>
    </row>
    <row r="44" spans="1:85" ht="78">
      <c r="A44" s="22"/>
      <c r="B44" s="92">
        <v>150101</v>
      </c>
      <c r="C44" s="2" t="s">
        <v>130</v>
      </c>
      <c r="D44" s="91" t="s">
        <v>7</v>
      </c>
      <c r="E44" s="123" t="s">
        <v>191</v>
      </c>
      <c r="F44" s="2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3"/>
      <c r="U44" s="93"/>
      <c r="V44" s="88"/>
      <c r="W44" s="88"/>
      <c r="X44" s="88"/>
      <c r="Y44" s="42"/>
      <c r="Z44" s="42"/>
      <c r="AA44" s="42"/>
      <c r="AB44" s="88"/>
      <c r="AC44" s="88"/>
      <c r="AD44" s="88"/>
      <c r="AE44" s="88"/>
      <c r="AF44" s="88"/>
      <c r="AG44" s="42"/>
      <c r="AH44" s="88"/>
      <c r="AI44" s="42"/>
      <c r="AJ44" s="88"/>
      <c r="AK44" s="88"/>
      <c r="AL44" s="88"/>
      <c r="AM44" s="88"/>
      <c r="AN44" s="88"/>
      <c r="AO44" s="93"/>
      <c r="AP44" s="88"/>
      <c r="AQ44" s="42"/>
      <c r="AR44" s="88"/>
      <c r="AS44" s="88"/>
      <c r="AT44" s="88"/>
      <c r="AU44" s="42"/>
      <c r="AV44" s="42"/>
      <c r="AW44" s="42"/>
      <c r="AX44" s="42"/>
      <c r="AY44" s="42"/>
      <c r="AZ44" s="88"/>
      <c r="BA44" s="42"/>
      <c r="BB44" s="42"/>
      <c r="BC44" s="42"/>
      <c r="BD44" s="42"/>
      <c r="BE44" s="42"/>
      <c r="BF44" s="42"/>
      <c r="BG44" s="88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88"/>
      <c r="BX44" s="42"/>
      <c r="BY44" s="42"/>
      <c r="BZ44" s="42"/>
      <c r="CA44" s="42"/>
      <c r="CB44" s="42"/>
      <c r="CC44" s="42"/>
      <c r="CD44" s="42"/>
      <c r="CE44" s="143">
        <v>85000</v>
      </c>
      <c r="CF44" s="139"/>
      <c r="CG44" s="24"/>
    </row>
    <row r="45" spans="1:84" ht="62.25">
      <c r="A45" s="22"/>
      <c r="B45" s="92">
        <v>150101</v>
      </c>
      <c r="C45" s="2" t="s">
        <v>130</v>
      </c>
      <c r="D45" s="91" t="s">
        <v>7</v>
      </c>
      <c r="E45" s="123" t="s">
        <v>146</v>
      </c>
      <c r="F45" s="94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95"/>
      <c r="U45" s="95"/>
      <c r="V45" s="88"/>
      <c r="W45" s="88"/>
      <c r="X45" s="88"/>
      <c r="Y45" s="42"/>
      <c r="Z45" s="42"/>
      <c r="AA45" s="42"/>
      <c r="AB45" s="51"/>
      <c r="AC45" s="51"/>
      <c r="AD45" s="51"/>
      <c r="AE45" s="51"/>
      <c r="AF45" s="51"/>
      <c r="AG45" s="42"/>
      <c r="AH45" s="51"/>
      <c r="AI45" s="42"/>
      <c r="AJ45" s="51"/>
      <c r="AK45" s="51"/>
      <c r="AL45" s="51"/>
      <c r="AM45" s="51"/>
      <c r="AN45" s="51"/>
      <c r="AO45" s="95"/>
      <c r="AP45" s="51"/>
      <c r="AQ45" s="42"/>
      <c r="AR45" s="89"/>
      <c r="AS45" s="51"/>
      <c r="AT45" s="51"/>
      <c r="AU45" s="42"/>
      <c r="AV45" s="42"/>
      <c r="AW45" s="42"/>
      <c r="AX45" s="42"/>
      <c r="AY45" s="42"/>
      <c r="AZ45" s="51"/>
      <c r="BA45" s="42"/>
      <c r="BB45" s="42"/>
      <c r="BC45" s="42"/>
      <c r="BD45" s="51"/>
      <c r="BE45" s="42"/>
      <c r="BF45" s="42"/>
      <c r="BG45" s="51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51"/>
      <c r="BX45" s="42"/>
      <c r="BY45" s="42"/>
      <c r="BZ45" s="42"/>
      <c r="CA45" s="42"/>
      <c r="CB45" s="42"/>
      <c r="CC45" s="42"/>
      <c r="CD45" s="42"/>
      <c r="CE45" s="143">
        <v>15000</v>
      </c>
      <c r="CF45" s="139"/>
    </row>
    <row r="46" spans="1:84" ht="78">
      <c r="A46" s="22"/>
      <c r="B46" s="92">
        <v>150101</v>
      </c>
      <c r="C46" s="2" t="s">
        <v>130</v>
      </c>
      <c r="D46" s="91" t="s">
        <v>7</v>
      </c>
      <c r="E46" s="123" t="s">
        <v>147</v>
      </c>
      <c r="F46" s="94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95"/>
      <c r="U46" s="95"/>
      <c r="V46" s="88"/>
      <c r="W46" s="88"/>
      <c r="X46" s="88"/>
      <c r="Y46" s="42"/>
      <c r="Z46" s="42"/>
      <c r="AA46" s="42"/>
      <c r="AB46" s="51"/>
      <c r="AC46" s="51"/>
      <c r="AD46" s="51"/>
      <c r="AE46" s="51"/>
      <c r="AF46" s="51"/>
      <c r="AG46" s="42"/>
      <c r="AH46" s="51"/>
      <c r="AI46" s="42"/>
      <c r="AJ46" s="51"/>
      <c r="AK46" s="51"/>
      <c r="AL46" s="51"/>
      <c r="AM46" s="51"/>
      <c r="AN46" s="51"/>
      <c r="AO46" s="95"/>
      <c r="AP46" s="88"/>
      <c r="AQ46" s="42"/>
      <c r="AR46" s="88"/>
      <c r="AS46" s="88"/>
      <c r="AT46" s="88"/>
      <c r="AU46" s="42"/>
      <c r="AV46" s="42"/>
      <c r="AW46" s="42"/>
      <c r="AX46" s="42"/>
      <c r="AY46" s="42"/>
      <c r="AZ46" s="88"/>
      <c r="BA46" s="42"/>
      <c r="BB46" s="42"/>
      <c r="BC46" s="42"/>
      <c r="BD46" s="42"/>
      <c r="BE46" s="42"/>
      <c r="BF46" s="42"/>
      <c r="BG46" s="88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88"/>
      <c r="BX46" s="42"/>
      <c r="BY46" s="42"/>
      <c r="BZ46" s="42"/>
      <c r="CA46" s="42"/>
      <c r="CB46" s="42"/>
      <c r="CC46" s="42"/>
      <c r="CD46" s="42"/>
      <c r="CE46" s="143">
        <v>22000</v>
      </c>
      <c r="CF46" s="139"/>
    </row>
    <row r="47" spans="1:84" ht="62.25">
      <c r="A47" s="22"/>
      <c r="B47" s="92">
        <v>150101</v>
      </c>
      <c r="C47" s="2" t="s">
        <v>130</v>
      </c>
      <c r="D47" s="91" t="s">
        <v>7</v>
      </c>
      <c r="E47" s="123" t="s">
        <v>148</v>
      </c>
      <c r="F47" s="94"/>
      <c r="G47" s="51"/>
      <c r="H47" s="51"/>
      <c r="I47" s="51"/>
      <c r="J47" s="51"/>
      <c r="K47" s="51"/>
      <c r="L47" s="51"/>
      <c r="M47" s="51"/>
      <c r="N47" s="96"/>
      <c r="O47" s="51"/>
      <c r="P47" s="51"/>
      <c r="Q47" s="51"/>
      <c r="R47" s="51"/>
      <c r="S47" s="51"/>
      <c r="T47" s="42"/>
      <c r="U47" s="42"/>
      <c r="V47" s="88"/>
      <c r="W47" s="88"/>
      <c r="X47" s="88"/>
      <c r="Y47" s="42"/>
      <c r="Z47" s="42"/>
      <c r="AA47" s="42"/>
      <c r="AB47" s="51"/>
      <c r="AC47" s="51"/>
      <c r="AD47" s="51"/>
      <c r="AE47" s="51"/>
      <c r="AF47" s="51"/>
      <c r="AG47" s="42"/>
      <c r="AH47" s="51"/>
      <c r="AI47" s="42"/>
      <c r="AJ47" s="51"/>
      <c r="AK47" s="51"/>
      <c r="AL47" s="51"/>
      <c r="AM47" s="51"/>
      <c r="AN47" s="51"/>
      <c r="AO47" s="42"/>
      <c r="AP47" s="88"/>
      <c r="AQ47" s="42"/>
      <c r="AR47" s="88"/>
      <c r="AS47" s="88"/>
      <c r="AT47" s="88"/>
      <c r="AU47" s="42"/>
      <c r="AV47" s="42"/>
      <c r="AW47" s="42"/>
      <c r="AX47" s="42"/>
      <c r="AY47" s="42"/>
      <c r="AZ47" s="88"/>
      <c r="BA47" s="42"/>
      <c r="BB47" s="42"/>
      <c r="BC47" s="42"/>
      <c r="BD47" s="88"/>
      <c r="BE47" s="42"/>
      <c r="BF47" s="42"/>
      <c r="BG47" s="88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88"/>
      <c r="BX47" s="42"/>
      <c r="BY47" s="42"/>
      <c r="BZ47" s="42"/>
      <c r="CA47" s="42"/>
      <c r="CB47" s="42"/>
      <c r="CC47" s="42"/>
      <c r="CD47" s="42"/>
      <c r="CE47" s="143">
        <v>18000</v>
      </c>
      <c r="CF47" s="139"/>
    </row>
    <row r="48" spans="1:84" ht="62.25">
      <c r="A48" s="22"/>
      <c r="B48" s="92">
        <v>150101</v>
      </c>
      <c r="C48" s="2" t="s">
        <v>130</v>
      </c>
      <c r="D48" s="91" t="s">
        <v>7</v>
      </c>
      <c r="E48" s="123" t="s">
        <v>149</v>
      </c>
      <c r="F48" s="94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95"/>
      <c r="U48" s="95"/>
      <c r="V48" s="88"/>
      <c r="W48" s="88"/>
      <c r="X48" s="88"/>
      <c r="Y48" s="42"/>
      <c r="Z48" s="42"/>
      <c r="AA48" s="42"/>
      <c r="AB48" s="51"/>
      <c r="AC48" s="51"/>
      <c r="AD48" s="51"/>
      <c r="AE48" s="51"/>
      <c r="AF48" s="51"/>
      <c r="AG48" s="42"/>
      <c r="AH48" s="51"/>
      <c r="AI48" s="42"/>
      <c r="AJ48" s="51"/>
      <c r="AK48" s="51"/>
      <c r="AL48" s="51"/>
      <c r="AM48" s="51"/>
      <c r="AN48" s="51"/>
      <c r="AO48" s="95"/>
      <c r="AP48" s="88"/>
      <c r="AQ48" s="42"/>
      <c r="AR48" s="88"/>
      <c r="AS48" s="88"/>
      <c r="AT48" s="88"/>
      <c r="AU48" s="42"/>
      <c r="AV48" s="42"/>
      <c r="AW48" s="42"/>
      <c r="AX48" s="42"/>
      <c r="AY48" s="42"/>
      <c r="AZ48" s="88"/>
      <c r="BA48" s="42"/>
      <c r="BB48" s="42"/>
      <c r="BC48" s="42"/>
      <c r="BD48" s="42"/>
      <c r="BE48" s="42"/>
      <c r="BF48" s="42"/>
      <c r="BG48" s="88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88"/>
      <c r="BX48" s="42"/>
      <c r="BY48" s="42"/>
      <c r="BZ48" s="42"/>
      <c r="CA48" s="42"/>
      <c r="CB48" s="42"/>
      <c r="CC48" s="42"/>
      <c r="CD48" s="42"/>
      <c r="CE48" s="144">
        <v>18000</v>
      </c>
      <c r="CF48" s="139"/>
    </row>
    <row r="49" spans="1:84" ht="78">
      <c r="A49" s="22"/>
      <c r="B49" s="92">
        <v>150101</v>
      </c>
      <c r="C49" s="2" t="s">
        <v>130</v>
      </c>
      <c r="D49" s="91" t="s">
        <v>7</v>
      </c>
      <c r="E49" s="123" t="s">
        <v>150</v>
      </c>
      <c r="F49" s="94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95"/>
      <c r="U49" s="95"/>
      <c r="V49" s="88"/>
      <c r="W49" s="88"/>
      <c r="X49" s="88"/>
      <c r="Y49" s="42"/>
      <c r="Z49" s="42"/>
      <c r="AA49" s="42"/>
      <c r="AB49" s="51"/>
      <c r="AC49" s="51"/>
      <c r="AD49" s="51"/>
      <c r="AE49" s="51"/>
      <c r="AF49" s="51"/>
      <c r="AG49" s="42"/>
      <c r="AH49" s="51"/>
      <c r="AI49" s="42"/>
      <c r="AJ49" s="51"/>
      <c r="AK49" s="51"/>
      <c r="AL49" s="51"/>
      <c r="AM49" s="51"/>
      <c r="AN49" s="51"/>
      <c r="AO49" s="95"/>
      <c r="AP49" s="88"/>
      <c r="AQ49" s="42"/>
      <c r="AR49" s="88"/>
      <c r="AS49" s="42"/>
      <c r="AT49" s="88"/>
      <c r="AU49" s="42"/>
      <c r="AV49" s="42"/>
      <c r="AW49" s="42"/>
      <c r="AX49" s="42"/>
      <c r="AY49" s="42"/>
      <c r="AZ49" s="88"/>
      <c r="BA49" s="42"/>
      <c r="BB49" s="42"/>
      <c r="BC49" s="42"/>
      <c r="BD49" s="88"/>
      <c r="BE49" s="42"/>
      <c r="BF49" s="42"/>
      <c r="BG49" s="88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88"/>
      <c r="BX49" s="42"/>
      <c r="BY49" s="42"/>
      <c r="BZ49" s="42"/>
      <c r="CA49" s="42"/>
      <c r="CB49" s="42"/>
      <c r="CC49" s="42"/>
      <c r="CD49" s="42"/>
      <c r="CE49" s="143">
        <v>40000</v>
      </c>
      <c r="CF49" s="139"/>
    </row>
    <row r="50" spans="1:84" ht="78">
      <c r="A50" s="22"/>
      <c r="B50" s="92">
        <v>150101</v>
      </c>
      <c r="C50" s="2" t="s">
        <v>130</v>
      </c>
      <c r="D50" s="91" t="s">
        <v>7</v>
      </c>
      <c r="E50" s="123" t="s">
        <v>151</v>
      </c>
      <c r="F50" s="94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95"/>
      <c r="U50" s="95"/>
      <c r="V50" s="88"/>
      <c r="W50" s="88"/>
      <c r="X50" s="88"/>
      <c r="Y50" s="42"/>
      <c r="Z50" s="42"/>
      <c r="AA50" s="42"/>
      <c r="AB50" s="51"/>
      <c r="AC50" s="51"/>
      <c r="AD50" s="51"/>
      <c r="AE50" s="51"/>
      <c r="AF50" s="51"/>
      <c r="AG50" s="42"/>
      <c r="AH50" s="51"/>
      <c r="AI50" s="42"/>
      <c r="AJ50" s="51"/>
      <c r="AK50" s="51"/>
      <c r="AL50" s="51"/>
      <c r="AM50" s="51"/>
      <c r="AN50" s="51"/>
      <c r="AO50" s="95"/>
      <c r="AP50" s="88"/>
      <c r="AQ50" s="42"/>
      <c r="AR50" s="88"/>
      <c r="AS50" s="42"/>
      <c r="AT50" s="88"/>
      <c r="AU50" s="42"/>
      <c r="AV50" s="42"/>
      <c r="AW50" s="42"/>
      <c r="AX50" s="42"/>
      <c r="AY50" s="42"/>
      <c r="AZ50" s="88"/>
      <c r="BA50" s="42"/>
      <c r="BB50" s="42"/>
      <c r="BC50" s="42"/>
      <c r="BD50" s="88"/>
      <c r="BE50" s="42"/>
      <c r="BF50" s="42"/>
      <c r="BG50" s="88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88"/>
      <c r="BX50" s="42"/>
      <c r="BY50" s="42"/>
      <c r="BZ50" s="42"/>
      <c r="CA50" s="42"/>
      <c r="CB50" s="42"/>
      <c r="CC50" s="42"/>
      <c r="CD50" s="42"/>
      <c r="CE50" s="143">
        <v>40000</v>
      </c>
      <c r="CF50" s="139"/>
    </row>
    <row r="51" spans="1:84" ht="78">
      <c r="A51" s="22"/>
      <c r="B51" s="92">
        <v>150101</v>
      </c>
      <c r="C51" s="2" t="s">
        <v>130</v>
      </c>
      <c r="D51" s="91" t="s">
        <v>7</v>
      </c>
      <c r="E51" s="123" t="s">
        <v>153</v>
      </c>
      <c r="F51" s="94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95"/>
      <c r="U51" s="95"/>
      <c r="V51" s="88"/>
      <c r="W51" s="88"/>
      <c r="X51" s="88"/>
      <c r="Y51" s="42"/>
      <c r="Z51" s="42"/>
      <c r="AA51" s="42"/>
      <c r="AB51" s="51"/>
      <c r="AC51" s="51"/>
      <c r="AD51" s="51"/>
      <c r="AE51" s="51"/>
      <c r="AF51" s="51"/>
      <c r="AG51" s="42"/>
      <c r="AH51" s="51"/>
      <c r="AI51" s="42"/>
      <c r="AJ51" s="51"/>
      <c r="AK51" s="51"/>
      <c r="AL51" s="51"/>
      <c r="AM51" s="51"/>
      <c r="AN51" s="51"/>
      <c r="AO51" s="95"/>
      <c r="AP51" s="88"/>
      <c r="AQ51" s="42"/>
      <c r="AR51" s="88"/>
      <c r="AS51" s="88"/>
      <c r="AT51" s="88"/>
      <c r="AU51" s="42"/>
      <c r="AV51" s="42"/>
      <c r="AW51" s="42"/>
      <c r="AX51" s="42"/>
      <c r="AY51" s="42"/>
      <c r="AZ51" s="88"/>
      <c r="BA51" s="42"/>
      <c r="BB51" s="42"/>
      <c r="BC51" s="42"/>
      <c r="BD51" s="42"/>
      <c r="BE51" s="42"/>
      <c r="BF51" s="42"/>
      <c r="BG51" s="88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88"/>
      <c r="BX51" s="42"/>
      <c r="BY51" s="42"/>
      <c r="BZ51" s="42"/>
      <c r="CA51" s="42"/>
      <c r="CB51" s="42"/>
      <c r="CC51" s="42"/>
      <c r="CD51" s="42"/>
      <c r="CE51" s="143">
        <v>15000</v>
      </c>
      <c r="CF51" s="139"/>
    </row>
    <row r="52" spans="1:84" ht="93">
      <c r="A52" s="22"/>
      <c r="B52" s="92">
        <v>150101</v>
      </c>
      <c r="C52" s="2" t="s">
        <v>130</v>
      </c>
      <c r="D52" s="91" t="s">
        <v>7</v>
      </c>
      <c r="E52" s="123" t="s">
        <v>154</v>
      </c>
      <c r="F52" s="2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93"/>
      <c r="U52" s="93"/>
      <c r="V52" s="88"/>
      <c r="W52" s="88"/>
      <c r="X52" s="88"/>
      <c r="Y52" s="42"/>
      <c r="Z52" s="42"/>
      <c r="AA52" s="42"/>
      <c r="AB52" s="51"/>
      <c r="AC52" s="51"/>
      <c r="AD52" s="51"/>
      <c r="AE52" s="51"/>
      <c r="AF52" s="51"/>
      <c r="AG52" s="42"/>
      <c r="AH52" s="89"/>
      <c r="AI52" s="42"/>
      <c r="AJ52" s="51"/>
      <c r="AK52" s="51"/>
      <c r="AL52" s="51"/>
      <c r="AM52" s="51"/>
      <c r="AN52" s="51"/>
      <c r="AO52" s="93"/>
      <c r="AP52" s="88"/>
      <c r="AQ52" s="42"/>
      <c r="AR52" s="88"/>
      <c r="AS52" s="88"/>
      <c r="AT52" s="88"/>
      <c r="AU52" s="42"/>
      <c r="AV52" s="42"/>
      <c r="AW52" s="42"/>
      <c r="AX52" s="42"/>
      <c r="AY52" s="42"/>
      <c r="AZ52" s="88"/>
      <c r="BA52" s="42"/>
      <c r="BB52" s="42"/>
      <c r="BC52" s="42"/>
      <c r="BD52" s="88"/>
      <c r="BE52" s="42"/>
      <c r="BF52" s="42"/>
      <c r="BG52" s="88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88"/>
      <c r="BX52" s="42"/>
      <c r="BY52" s="42"/>
      <c r="BZ52" s="42"/>
      <c r="CA52" s="42"/>
      <c r="CB52" s="42"/>
      <c r="CC52" s="42"/>
      <c r="CD52" s="42"/>
      <c r="CE52" s="143">
        <v>75000</v>
      </c>
      <c r="CF52" s="139"/>
    </row>
    <row r="53" spans="1:84" ht="93">
      <c r="A53" s="22"/>
      <c r="B53" s="92">
        <v>150101</v>
      </c>
      <c r="C53" s="2" t="s">
        <v>130</v>
      </c>
      <c r="D53" s="91" t="s">
        <v>7</v>
      </c>
      <c r="E53" s="123" t="s">
        <v>155</v>
      </c>
      <c r="F53" s="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93"/>
      <c r="U53" s="93"/>
      <c r="V53" s="88"/>
      <c r="W53" s="88"/>
      <c r="X53" s="88"/>
      <c r="Y53" s="42"/>
      <c r="Z53" s="42"/>
      <c r="AA53" s="42"/>
      <c r="AB53" s="51"/>
      <c r="AC53" s="51"/>
      <c r="AD53" s="51"/>
      <c r="AE53" s="51"/>
      <c r="AF53" s="51"/>
      <c r="AG53" s="42"/>
      <c r="AH53" s="51"/>
      <c r="AI53" s="42"/>
      <c r="AJ53" s="51"/>
      <c r="AK53" s="51"/>
      <c r="AL53" s="51"/>
      <c r="AM53" s="51"/>
      <c r="AN53" s="51"/>
      <c r="AO53" s="93"/>
      <c r="AP53" s="51"/>
      <c r="AQ53" s="42"/>
      <c r="AR53" s="51"/>
      <c r="AS53" s="51"/>
      <c r="AT53" s="51"/>
      <c r="AU53" s="42"/>
      <c r="AV53" s="42"/>
      <c r="AW53" s="42"/>
      <c r="AX53" s="42"/>
      <c r="AY53" s="42"/>
      <c r="AZ53" s="51"/>
      <c r="BA53" s="51"/>
      <c r="BB53" s="42"/>
      <c r="BC53" s="51"/>
      <c r="BD53" s="51"/>
      <c r="BE53" s="51"/>
      <c r="BF53" s="51"/>
      <c r="BG53" s="51"/>
      <c r="BH53" s="51"/>
      <c r="BI53" s="51"/>
      <c r="BJ53" s="51"/>
      <c r="BK53" s="51"/>
      <c r="BL53" s="42"/>
      <c r="BM53" s="42"/>
      <c r="BN53" s="88"/>
      <c r="BO53" s="51"/>
      <c r="BP53" s="51"/>
      <c r="BQ53" s="51"/>
      <c r="BR53" s="51"/>
      <c r="BS53" s="42"/>
      <c r="BT53" s="42"/>
      <c r="BU53" s="51"/>
      <c r="BV53" s="51"/>
      <c r="BW53" s="51"/>
      <c r="BX53" s="51"/>
      <c r="BY53" s="51"/>
      <c r="BZ53" s="51"/>
      <c r="CA53" s="51"/>
      <c r="CB53" s="42"/>
      <c r="CC53" s="42"/>
      <c r="CD53" s="42"/>
      <c r="CE53" s="143">
        <v>40000</v>
      </c>
      <c r="CF53" s="140"/>
    </row>
    <row r="54" spans="1:84" ht="78">
      <c r="A54" s="22"/>
      <c r="B54" s="92">
        <v>150101</v>
      </c>
      <c r="C54" s="2" t="s">
        <v>130</v>
      </c>
      <c r="D54" s="91" t="s">
        <v>7</v>
      </c>
      <c r="E54" s="123" t="s">
        <v>156</v>
      </c>
      <c r="F54" s="2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93"/>
      <c r="U54" s="93"/>
      <c r="V54" s="88"/>
      <c r="W54" s="51"/>
      <c r="X54" s="51"/>
      <c r="Y54" s="42"/>
      <c r="Z54" s="42"/>
      <c r="AA54" s="42"/>
      <c r="AB54" s="51"/>
      <c r="AC54" s="51"/>
      <c r="AD54" s="51"/>
      <c r="AE54" s="51"/>
      <c r="AF54" s="51"/>
      <c r="AG54" s="42"/>
      <c r="AH54" s="89"/>
      <c r="AI54" s="42"/>
      <c r="AJ54" s="51"/>
      <c r="AK54" s="51"/>
      <c r="AL54" s="51"/>
      <c r="AM54" s="51"/>
      <c r="AN54" s="51"/>
      <c r="AO54" s="93"/>
      <c r="AP54" s="51"/>
      <c r="AQ54" s="42"/>
      <c r="AR54" s="89"/>
      <c r="AS54" s="51"/>
      <c r="AT54" s="51"/>
      <c r="AU54" s="42"/>
      <c r="AV54" s="42"/>
      <c r="AW54" s="42"/>
      <c r="AX54" s="42"/>
      <c r="AY54" s="42"/>
      <c r="AZ54" s="51"/>
      <c r="BA54" s="42"/>
      <c r="BB54" s="42"/>
      <c r="BC54" s="42"/>
      <c r="BD54" s="51"/>
      <c r="BE54" s="42"/>
      <c r="BF54" s="42"/>
      <c r="BG54" s="51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51"/>
      <c r="BX54" s="42"/>
      <c r="BY54" s="42"/>
      <c r="BZ54" s="42"/>
      <c r="CA54" s="42"/>
      <c r="CB54" s="42"/>
      <c r="CC54" s="42"/>
      <c r="CD54" s="42"/>
      <c r="CE54" s="143">
        <v>37000</v>
      </c>
      <c r="CF54" s="139"/>
    </row>
    <row r="55" spans="1:84" ht="33.75" customHeight="1">
      <c r="A55" s="22"/>
      <c r="B55" s="92">
        <v>150101</v>
      </c>
      <c r="C55" s="2" t="s">
        <v>130</v>
      </c>
      <c r="D55" s="91" t="s">
        <v>7</v>
      </c>
      <c r="E55" s="123" t="s">
        <v>157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43">
        <v>28000</v>
      </c>
      <c r="CF55" s="139"/>
    </row>
    <row r="56" spans="1:84" ht="62.25">
      <c r="A56" s="22"/>
      <c r="B56" s="92">
        <v>150101</v>
      </c>
      <c r="C56" s="2" t="s">
        <v>130</v>
      </c>
      <c r="D56" s="91" t="s">
        <v>7</v>
      </c>
      <c r="E56" s="123" t="s">
        <v>158</v>
      </c>
      <c r="F56" s="2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93"/>
      <c r="U56" s="93"/>
      <c r="V56" s="88"/>
      <c r="W56" s="51"/>
      <c r="X56" s="51"/>
      <c r="Y56" s="42"/>
      <c r="Z56" s="42"/>
      <c r="AA56" s="42"/>
      <c r="AB56" s="51"/>
      <c r="AC56" s="51"/>
      <c r="AD56" s="51"/>
      <c r="AE56" s="51"/>
      <c r="AF56" s="51"/>
      <c r="AG56" s="42"/>
      <c r="AH56" s="51"/>
      <c r="AI56" s="42"/>
      <c r="AJ56" s="51"/>
      <c r="AK56" s="51"/>
      <c r="AL56" s="51"/>
      <c r="AM56" s="51"/>
      <c r="AN56" s="51"/>
      <c r="AO56" s="93"/>
      <c r="AP56" s="51"/>
      <c r="AQ56" s="42"/>
      <c r="AR56" s="51"/>
      <c r="AS56" s="51"/>
      <c r="AT56" s="51"/>
      <c r="AU56" s="42"/>
      <c r="AV56" s="42"/>
      <c r="AW56" s="42"/>
      <c r="AX56" s="42"/>
      <c r="AY56" s="42"/>
      <c r="AZ56" s="51"/>
      <c r="BA56" s="42"/>
      <c r="BB56" s="42"/>
      <c r="BC56" s="42"/>
      <c r="BD56" s="42"/>
      <c r="BE56" s="42"/>
      <c r="BF56" s="42"/>
      <c r="BG56" s="51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51"/>
      <c r="BX56" s="42"/>
      <c r="BY56" s="42"/>
      <c r="BZ56" s="42"/>
      <c r="CA56" s="42"/>
      <c r="CB56" s="42"/>
      <c r="CC56" s="42"/>
      <c r="CD56" s="42"/>
      <c r="CE56" s="143">
        <v>250000</v>
      </c>
      <c r="CF56" s="139"/>
    </row>
    <row r="57" spans="1:84" ht="46.5">
      <c r="A57" s="22"/>
      <c r="B57" s="92">
        <v>150101</v>
      </c>
      <c r="C57" s="2" t="s">
        <v>130</v>
      </c>
      <c r="D57" s="91" t="s">
        <v>7</v>
      </c>
      <c r="E57" s="123" t="s">
        <v>159</v>
      </c>
      <c r="F57" s="2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93"/>
      <c r="U57" s="93"/>
      <c r="V57" s="88"/>
      <c r="W57" s="51"/>
      <c r="X57" s="51"/>
      <c r="Y57" s="42"/>
      <c r="Z57" s="42"/>
      <c r="AA57" s="42"/>
      <c r="AB57" s="51"/>
      <c r="AC57" s="51"/>
      <c r="AD57" s="51"/>
      <c r="AE57" s="51"/>
      <c r="AF57" s="51"/>
      <c r="AG57" s="42"/>
      <c r="AH57" s="51"/>
      <c r="AI57" s="42"/>
      <c r="AJ57" s="51"/>
      <c r="AK57" s="51"/>
      <c r="AL57" s="51"/>
      <c r="AM57" s="51"/>
      <c r="AN57" s="51"/>
      <c r="AO57" s="93"/>
      <c r="AP57" s="51"/>
      <c r="AQ57" s="42"/>
      <c r="AR57" s="51"/>
      <c r="AS57" s="51"/>
      <c r="AT57" s="51"/>
      <c r="AU57" s="42"/>
      <c r="AV57" s="42"/>
      <c r="AW57" s="42"/>
      <c r="AX57" s="42"/>
      <c r="AY57" s="42"/>
      <c r="AZ57" s="51"/>
      <c r="BA57" s="42"/>
      <c r="BB57" s="42"/>
      <c r="BC57" s="42"/>
      <c r="BD57" s="42"/>
      <c r="BE57" s="42"/>
      <c r="BF57" s="42"/>
      <c r="BG57" s="51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51"/>
      <c r="BX57" s="42"/>
      <c r="BY57" s="42"/>
      <c r="BZ57" s="42"/>
      <c r="CA57" s="42"/>
      <c r="CB57" s="42"/>
      <c r="CC57" s="42"/>
      <c r="CD57" s="42"/>
      <c r="CE57" s="143">
        <v>120000</v>
      </c>
      <c r="CF57" s="139"/>
    </row>
    <row r="58" spans="1:84" ht="46.5">
      <c r="A58" s="22"/>
      <c r="B58" s="92">
        <v>150101</v>
      </c>
      <c r="C58" s="2" t="s">
        <v>130</v>
      </c>
      <c r="D58" s="91" t="s">
        <v>7</v>
      </c>
      <c r="E58" s="123" t="s">
        <v>160</v>
      </c>
      <c r="F58" s="2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93"/>
      <c r="U58" s="93"/>
      <c r="V58" s="88"/>
      <c r="W58" s="51"/>
      <c r="X58" s="51"/>
      <c r="Y58" s="42"/>
      <c r="Z58" s="42"/>
      <c r="AA58" s="42"/>
      <c r="AB58" s="51"/>
      <c r="AC58" s="51"/>
      <c r="AD58" s="51"/>
      <c r="AE58" s="51"/>
      <c r="AF58" s="51"/>
      <c r="AG58" s="42"/>
      <c r="AH58" s="51"/>
      <c r="AI58" s="42"/>
      <c r="AJ58" s="51"/>
      <c r="AK58" s="51"/>
      <c r="AL58" s="51"/>
      <c r="AM58" s="51"/>
      <c r="AN58" s="51"/>
      <c r="AO58" s="93"/>
      <c r="AP58" s="51"/>
      <c r="AQ58" s="42"/>
      <c r="AR58" s="51"/>
      <c r="AS58" s="51"/>
      <c r="AT58" s="51"/>
      <c r="AU58" s="42"/>
      <c r="AV58" s="42"/>
      <c r="AW58" s="42"/>
      <c r="AX58" s="42"/>
      <c r="AY58" s="42"/>
      <c r="AZ58" s="51"/>
      <c r="BA58" s="42"/>
      <c r="BB58" s="42"/>
      <c r="BC58" s="42"/>
      <c r="BD58" s="42"/>
      <c r="BE58" s="42"/>
      <c r="BF58" s="42"/>
      <c r="BG58" s="51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51"/>
      <c r="BX58" s="42"/>
      <c r="BY58" s="42"/>
      <c r="BZ58" s="42"/>
      <c r="CA58" s="42"/>
      <c r="CB58" s="42"/>
      <c r="CC58" s="42"/>
      <c r="CD58" s="42"/>
      <c r="CE58" s="143">
        <v>419918</v>
      </c>
      <c r="CF58" s="139"/>
    </row>
    <row r="59" spans="1:84" ht="46.5">
      <c r="A59" s="22"/>
      <c r="B59" s="66">
        <v>150101</v>
      </c>
      <c r="C59" s="2" t="s">
        <v>130</v>
      </c>
      <c r="D59" s="91" t="s">
        <v>7</v>
      </c>
      <c r="E59" s="123" t="s">
        <v>161</v>
      </c>
      <c r="F59" s="85"/>
      <c r="G59" s="51"/>
      <c r="H59" s="51"/>
      <c r="I59" s="51"/>
      <c r="J59" s="51"/>
      <c r="K59" s="51"/>
      <c r="L59" s="51"/>
      <c r="M59" s="51"/>
      <c r="N59" s="85"/>
      <c r="O59" s="51"/>
      <c r="P59" s="51"/>
      <c r="Q59" s="51"/>
      <c r="R59" s="51"/>
      <c r="S59" s="51"/>
      <c r="T59" s="86"/>
      <c r="U59" s="86"/>
      <c r="V59" s="88"/>
      <c r="W59" s="51"/>
      <c r="X59" s="51"/>
      <c r="Y59" s="42"/>
      <c r="Z59" s="42"/>
      <c r="AA59" s="42"/>
      <c r="AB59" s="51"/>
      <c r="AC59" s="51"/>
      <c r="AD59" s="51"/>
      <c r="AE59" s="51"/>
      <c r="AF59" s="51"/>
      <c r="AG59" s="42"/>
      <c r="AH59" s="51"/>
      <c r="AI59" s="42"/>
      <c r="AJ59" s="51"/>
      <c r="AK59" s="51"/>
      <c r="AL59" s="51"/>
      <c r="AM59" s="51"/>
      <c r="AN59" s="51"/>
      <c r="AO59" s="86"/>
      <c r="AP59" s="51"/>
      <c r="AQ59" s="42"/>
      <c r="AR59" s="51"/>
      <c r="AS59" s="51"/>
      <c r="AT59" s="51"/>
      <c r="AU59" s="42"/>
      <c r="AV59" s="42"/>
      <c r="AW59" s="42"/>
      <c r="AX59" s="42"/>
      <c r="AY59" s="42"/>
      <c r="AZ59" s="51"/>
      <c r="BA59" s="42"/>
      <c r="BB59" s="42"/>
      <c r="BC59" s="42"/>
      <c r="BD59" s="42"/>
      <c r="BE59" s="42"/>
      <c r="BF59" s="42"/>
      <c r="BG59" s="51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51"/>
      <c r="BX59" s="42"/>
      <c r="BY59" s="42"/>
      <c r="BZ59" s="42"/>
      <c r="CA59" s="42"/>
      <c r="CB59" s="42"/>
      <c r="CC59" s="42"/>
      <c r="CD59" s="42"/>
      <c r="CE59" s="143">
        <v>266000</v>
      </c>
      <c r="CF59" s="139"/>
    </row>
    <row r="60" spans="1:84" ht="46.5">
      <c r="A60" s="22"/>
      <c r="B60" s="66">
        <v>150101</v>
      </c>
      <c r="C60" s="2" t="s">
        <v>130</v>
      </c>
      <c r="D60" s="91" t="s">
        <v>7</v>
      </c>
      <c r="E60" s="123" t="s">
        <v>162</v>
      </c>
      <c r="F60" s="85"/>
      <c r="G60" s="51"/>
      <c r="H60" s="51"/>
      <c r="I60" s="51"/>
      <c r="J60" s="51"/>
      <c r="K60" s="51"/>
      <c r="L60" s="51"/>
      <c r="M60" s="51"/>
      <c r="N60" s="85"/>
      <c r="O60" s="51"/>
      <c r="P60" s="51"/>
      <c r="Q60" s="51"/>
      <c r="R60" s="51"/>
      <c r="S60" s="51"/>
      <c r="T60" s="86"/>
      <c r="U60" s="86"/>
      <c r="V60" s="88"/>
      <c r="W60" s="51"/>
      <c r="X60" s="51"/>
      <c r="Y60" s="42"/>
      <c r="Z60" s="42"/>
      <c r="AA60" s="42"/>
      <c r="AB60" s="51"/>
      <c r="AC60" s="51"/>
      <c r="AD60" s="51"/>
      <c r="AE60" s="51"/>
      <c r="AF60" s="51"/>
      <c r="AG60" s="42"/>
      <c r="AH60" s="51"/>
      <c r="AI60" s="42"/>
      <c r="AJ60" s="51"/>
      <c r="AK60" s="51"/>
      <c r="AL60" s="51"/>
      <c r="AM60" s="51"/>
      <c r="AN60" s="51"/>
      <c r="AO60" s="86"/>
      <c r="AP60" s="51"/>
      <c r="AQ60" s="42"/>
      <c r="AR60" s="51"/>
      <c r="AS60" s="51"/>
      <c r="AT60" s="51"/>
      <c r="AU60" s="42"/>
      <c r="AV60" s="42"/>
      <c r="AW60" s="42"/>
      <c r="AX60" s="42"/>
      <c r="AY60" s="42"/>
      <c r="AZ60" s="51"/>
      <c r="BA60" s="42"/>
      <c r="BB60" s="42"/>
      <c r="BC60" s="42"/>
      <c r="BD60" s="42"/>
      <c r="BE60" s="42"/>
      <c r="BF60" s="42"/>
      <c r="BG60" s="51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51"/>
      <c r="BX60" s="42"/>
      <c r="BY60" s="42"/>
      <c r="BZ60" s="42"/>
      <c r="CA60" s="42"/>
      <c r="CB60" s="42"/>
      <c r="CC60" s="42"/>
      <c r="CD60" s="42"/>
      <c r="CE60" s="143">
        <v>150000</v>
      </c>
      <c r="CF60" s="139"/>
    </row>
    <row r="61" spans="1:84" ht="46.5">
      <c r="A61" s="27"/>
      <c r="B61" s="66">
        <v>150101</v>
      </c>
      <c r="C61" s="2" t="s">
        <v>130</v>
      </c>
      <c r="D61" s="91" t="s">
        <v>7</v>
      </c>
      <c r="E61" s="123" t="s">
        <v>163</v>
      </c>
      <c r="F61" s="90"/>
      <c r="G61" s="88"/>
      <c r="H61" s="88"/>
      <c r="I61" s="88"/>
      <c r="J61" s="88"/>
      <c r="K61" s="88"/>
      <c r="L61" s="88"/>
      <c r="M61" s="88"/>
      <c r="N61" s="90"/>
      <c r="O61" s="88"/>
      <c r="P61" s="88"/>
      <c r="Q61" s="88"/>
      <c r="R61" s="88"/>
      <c r="S61" s="88"/>
      <c r="T61" s="86"/>
      <c r="U61" s="86"/>
      <c r="V61" s="88"/>
      <c r="W61" s="88"/>
      <c r="X61" s="88"/>
      <c r="Y61" s="42"/>
      <c r="Z61" s="42"/>
      <c r="AA61" s="42"/>
      <c r="AB61" s="88"/>
      <c r="AC61" s="88"/>
      <c r="AD61" s="88"/>
      <c r="AE61" s="88"/>
      <c r="AF61" s="88"/>
      <c r="AG61" s="42"/>
      <c r="AH61" s="88"/>
      <c r="AI61" s="42"/>
      <c r="AJ61" s="88"/>
      <c r="AK61" s="88"/>
      <c r="AL61" s="88"/>
      <c r="AM61" s="88"/>
      <c r="AN61" s="88"/>
      <c r="AO61" s="86"/>
      <c r="AP61" s="88"/>
      <c r="AQ61" s="42"/>
      <c r="AR61" s="88"/>
      <c r="AS61" s="88"/>
      <c r="AT61" s="88"/>
      <c r="AU61" s="42"/>
      <c r="AV61" s="42"/>
      <c r="AW61" s="97"/>
      <c r="AX61" s="42"/>
      <c r="AY61" s="42"/>
      <c r="AZ61" s="88"/>
      <c r="BA61" s="42"/>
      <c r="BB61" s="42"/>
      <c r="BC61" s="42"/>
      <c r="BD61" s="42"/>
      <c r="BE61" s="42"/>
      <c r="BF61" s="42"/>
      <c r="BG61" s="88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88"/>
      <c r="BX61" s="42"/>
      <c r="BY61" s="42"/>
      <c r="BZ61" s="42"/>
      <c r="CA61" s="42"/>
      <c r="CB61" s="42"/>
      <c r="CC61" s="42"/>
      <c r="CD61" s="42"/>
      <c r="CE61" s="143">
        <v>337700</v>
      </c>
      <c r="CF61" s="139"/>
    </row>
    <row r="62" spans="1:84" ht="62.25">
      <c r="A62" s="22"/>
      <c r="B62" s="66">
        <v>150101</v>
      </c>
      <c r="C62" s="2" t="s">
        <v>130</v>
      </c>
      <c r="D62" s="91" t="s">
        <v>7</v>
      </c>
      <c r="E62" s="123" t="s">
        <v>164</v>
      </c>
      <c r="F62" s="85"/>
      <c r="G62" s="51"/>
      <c r="H62" s="51"/>
      <c r="I62" s="51"/>
      <c r="J62" s="51"/>
      <c r="K62" s="51"/>
      <c r="L62" s="51"/>
      <c r="M62" s="51"/>
      <c r="N62" s="85"/>
      <c r="O62" s="51"/>
      <c r="P62" s="51"/>
      <c r="Q62" s="51"/>
      <c r="R62" s="51"/>
      <c r="S62" s="51"/>
      <c r="T62" s="86"/>
      <c r="U62" s="86"/>
      <c r="V62" s="88"/>
      <c r="W62" s="88"/>
      <c r="X62" s="88"/>
      <c r="Y62" s="42"/>
      <c r="Z62" s="42"/>
      <c r="AA62" s="42"/>
      <c r="AB62" s="51"/>
      <c r="AC62" s="51"/>
      <c r="AD62" s="51"/>
      <c r="AE62" s="51"/>
      <c r="AF62" s="51"/>
      <c r="AG62" s="42"/>
      <c r="AH62" s="51"/>
      <c r="AI62" s="42"/>
      <c r="AJ62" s="51"/>
      <c r="AK62" s="51"/>
      <c r="AL62" s="51"/>
      <c r="AM62" s="51"/>
      <c r="AN62" s="51"/>
      <c r="AO62" s="86"/>
      <c r="AP62" s="51"/>
      <c r="AQ62" s="42"/>
      <c r="AR62" s="51"/>
      <c r="AS62" s="42"/>
      <c r="AT62" s="51"/>
      <c r="AU62" s="42"/>
      <c r="AV62" s="42"/>
      <c r="AW62" s="42"/>
      <c r="AX62" s="42"/>
      <c r="AY62" s="42"/>
      <c r="AZ62" s="51"/>
      <c r="BA62" s="42"/>
      <c r="BB62" s="42"/>
      <c r="BC62" s="42"/>
      <c r="BD62" s="42"/>
      <c r="BE62" s="42"/>
      <c r="BF62" s="42"/>
      <c r="BG62" s="51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51"/>
      <c r="BX62" s="42"/>
      <c r="BY62" s="42"/>
      <c r="BZ62" s="42"/>
      <c r="CA62" s="42"/>
      <c r="CB62" s="42"/>
      <c r="CC62" s="42"/>
      <c r="CD62" s="42"/>
      <c r="CE62" s="143">
        <v>400000</v>
      </c>
      <c r="CF62" s="139"/>
    </row>
    <row r="63" spans="1:85" ht="46.5">
      <c r="A63" s="22"/>
      <c r="B63" s="66">
        <v>150101</v>
      </c>
      <c r="C63" s="2" t="s">
        <v>130</v>
      </c>
      <c r="D63" s="91" t="s">
        <v>7</v>
      </c>
      <c r="E63" s="123" t="s">
        <v>192</v>
      </c>
      <c r="F63" s="60">
        <f aca="true" t="shared" si="24" ref="F63:U63">F12+F22+F26+F28+F30</f>
        <v>605000</v>
      </c>
      <c r="G63" s="60">
        <f t="shared" si="24"/>
        <v>440191.2</v>
      </c>
      <c r="H63" s="60">
        <f t="shared" si="24"/>
        <v>1123968</v>
      </c>
      <c r="I63" s="60">
        <f t="shared" si="24"/>
        <v>34740.05</v>
      </c>
      <c r="J63" s="60">
        <f t="shared" si="24"/>
        <v>290026.85</v>
      </c>
      <c r="K63" s="60">
        <f t="shared" si="24"/>
        <v>336000</v>
      </c>
      <c r="L63" s="60">
        <f t="shared" si="24"/>
        <v>300000</v>
      </c>
      <c r="M63" s="60">
        <f t="shared" si="24"/>
        <v>14897.03</v>
      </c>
      <c r="N63" s="60">
        <f t="shared" si="24"/>
        <v>0</v>
      </c>
      <c r="O63" s="60">
        <f t="shared" si="24"/>
        <v>54000</v>
      </c>
      <c r="P63" s="60">
        <f t="shared" si="24"/>
        <v>181240</v>
      </c>
      <c r="Q63" s="60">
        <f t="shared" si="24"/>
        <v>170000</v>
      </c>
      <c r="R63" s="60">
        <f t="shared" si="24"/>
        <v>220000</v>
      </c>
      <c r="S63" s="60">
        <f t="shared" si="24"/>
        <v>0</v>
      </c>
      <c r="T63" s="60">
        <f t="shared" si="24"/>
        <v>2024588.05</v>
      </c>
      <c r="U63" s="60">
        <f t="shared" si="24"/>
        <v>2558151.05</v>
      </c>
      <c r="V63" s="60"/>
      <c r="W63" s="60">
        <f aca="true" t="shared" si="25" ref="W63:AV63">W12+W22+W26+W28+W30</f>
        <v>0</v>
      </c>
      <c r="X63" s="60">
        <f t="shared" si="25"/>
        <v>4100</v>
      </c>
      <c r="Y63" s="60">
        <f t="shared" si="25"/>
        <v>1620455.08</v>
      </c>
      <c r="Z63" s="60">
        <f t="shared" si="25"/>
        <v>254237.03</v>
      </c>
      <c r="AA63" s="60">
        <f t="shared" si="25"/>
        <v>1366218.05</v>
      </c>
      <c r="AB63" s="60">
        <f t="shared" si="25"/>
        <v>250000</v>
      </c>
      <c r="AC63" s="60">
        <f t="shared" si="25"/>
        <v>10740</v>
      </c>
      <c r="AD63" s="60">
        <f t="shared" si="25"/>
        <v>0</v>
      </c>
      <c r="AE63" s="60">
        <f t="shared" si="25"/>
        <v>0</v>
      </c>
      <c r="AF63" s="60">
        <f t="shared" si="25"/>
        <v>0</v>
      </c>
      <c r="AG63" s="60">
        <f t="shared" si="25"/>
        <v>1881195.08</v>
      </c>
      <c r="AH63" s="60">
        <f t="shared" si="25"/>
        <v>264840</v>
      </c>
      <c r="AI63" s="60">
        <f t="shared" si="25"/>
        <v>1616355.08</v>
      </c>
      <c r="AJ63" s="60">
        <f t="shared" si="25"/>
        <v>300761.6</v>
      </c>
      <c r="AK63" s="60">
        <f t="shared" si="25"/>
        <v>16000</v>
      </c>
      <c r="AL63" s="60">
        <f t="shared" si="25"/>
        <v>14080.18</v>
      </c>
      <c r="AM63" s="60">
        <f t="shared" si="25"/>
        <v>0</v>
      </c>
      <c r="AN63" s="60">
        <f t="shared" si="25"/>
        <v>80180.18</v>
      </c>
      <c r="AO63" s="60">
        <f t="shared" si="25"/>
        <v>2645631.23</v>
      </c>
      <c r="AP63" s="60">
        <f t="shared" si="25"/>
        <v>0</v>
      </c>
      <c r="AQ63" s="60">
        <f t="shared" si="25"/>
        <v>2212036.86</v>
      </c>
      <c r="AR63" s="60">
        <f t="shared" si="25"/>
        <v>331191.43</v>
      </c>
      <c r="AS63" s="60">
        <f t="shared" si="25"/>
        <v>1880845.43</v>
      </c>
      <c r="AT63" s="60">
        <f t="shared" si="25"/>
        <v>0</v>
      </c>
      <c r="AU63" s="60">
        <f t="shared" si="25"/>
        <v>83040</v>
      </c>
      <c r="AV63" s="60">
        <f t="shared" si="25"/>
        <v>0</v>
      </c>
      <c r="AW63" s="60"/>
      <c r="AX63" s="60">
        <f aca="true" t="shared" si="26" ref="AX63:BD63">AX12+AX22+AX26+AX28+AX30</f>
        <v>85000</v>
      </c>
      <c r="AY63" s="60">
        <f t="shared" si="26"/>
        <v>2745631.23</v>
      </c>
      <c r="AZ63" s="60">
        <f t="shared" si="26"/>
        <v>0</v>
      </c>
      <c r="BA63" s="60">
        <f t="shared" si="26"/>
        <v>2380076.86</v>
      </c>
      <c r="BB63" s="60">
        <f t="shared" si="26"/>
        <v>168389.65</v>
      </c>
      <c r="BC63" s="60">
        <f t="shared" si="26"/>
        <v>2211687.21</v>
      </c>
      <c r="BD63" s="60">
        <f t="shared" si="26"/>
        <v>0</v>
      </c>
      <c r="BE63" s="60"/>
      <c r="BF63" s="60">
        <f aca="true" t="shared" si="27" ref="BF63:CA63">BF12+BF22+BF26+BF28+BF30</f>
        <v>2699311.23</v>
      </c>
      <c r="BG63" s="60">
        <f t="shared" si="27"/>
        <v>0</v>
      </c>
      <c r="BH63" s="60">
        <f t="shared" si="27"/>
        <v>0</v>
      </c>
      <c r="BI63" s="60">
        <f t="shared" si="27"/>
        <v>0</v>
      </c>
      <c r="BJ63" s="60">
        <f t="shared" si="27"/>
        <v>0</v>
      </c>
      <c r="BK63" s="60">
        <f t="shared" si="27"/>
        <v>0</v>
      </c>
      <c r="BL63" s="60">
        <f t="shared" si="27"/>
        <v>0</v>
      </c>
      <c r="BM63" s="60">
        <f t="shared" si="27"/>
        <v>2394840.41</v>
      </c>
      <c r="BN63" s="60">
        <f t="shared" si="27"/>
        <v>183153.2</v>
      </c>
      <c r="BO63" s="60">
        <f t="shared" si="27"/>
        <v>2211687.21</v>
      </c>
      <c r="BP63" s="60">
        <f t="shared" si="27"/>
        <v>0</v>
      </c>
      <c r="BQ63" s="60">
        <f t="shared" si="27"/>
        <v>0</v>
      </c>
      <c r="BR63" s="60">
        <f t="shared" si="27"/>
        <v>0</v>
      </c>
      <c r="BS63" s="60">
        <f t="shared" si="27"/>
        <v>0</v>
      </c>
      <c r="BT63" s="60">
        <f t="shared" si="27"/>
        <v>2394840.41</v>
      </c>
      <c r="BU63" s="60">
        <f t="shared" si="27"/>
        <v>2211687.21</v>
      </c>
      <c r="BV63" s="60">
        <f t="shared" si="27"/>
        <v>183153.2</v>
      </c>
      <c r="BW63" s="60">
        <f t="shared" si="27"/>
        <v>0</v>
      </c>
      <c r="BX63" s="60">
        <f t="shared" si="27"/>
        <v>75000</v>
      </c>
      <c r="BY63" s="60">
        <f t="shared" si="27"/>
        <v>0</v>
      </c>
      <c r="BZ63" s="60">
        <f t="shared" si="27"/>
        <v>2469840.41</v>
      </c>
      <c r="CA63" s="60">
        <f t="shared" si="27"/>
        <v>2226730.65</v>
      </c>
      <c r="CB63" s="42"/>
      <c r="CC63" s="42"/>
      <c r="CD63" s="42"/>
      <c r="CE63" s="144">
        <v>200000</v>
      </c>
      <c r="CF63" s="142"/>
      <c r="CG63" s="24"/>
    </row>
    <row r="64" spans="2:92" ht="62.25">
      <c r="B64" s="66">
        <v>150101</v>
      </c>
      <c r="C64" s="2" t="s">
        <v>130</v>
      </c>
      <c r="D64" s="91" t="s">
        <v>7</v>
      </c>
      <c r="E64" s="112" t="s">
        <v>165</v>
      </c>
      <c r="F64" s="113"/>
      <c r="G64" s="114"/>
      <c r="H64" s="115"/>
      <c r="I64" s="115"/>
      <c r="J64" s="116"/>
      <c r="K64" s="116"/>
      <c r="L64" s="116"/>
      <c r="M64" s="116"/>
      <c r="N64" s="115"/>
      <c r="O64" s="111"/>
      <c r="P64" s="111"/>
      <c r="Q64" s="117"/>
      <c r="R64" s="117"/>
      <c r="S64" s="118"/>
      <c r="T64" s="119"/>
      <c r="U64" s="119"/>
      <c r="V64" s="120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21">
        <f>SUM(AY32:AY32)</f>
        <v>0</v>
      </c>
      <c r="AZ64" s="111">
        <v>3122</v>
      </c>
      <c r="BA64" s="121">
        <f>SUM(BA32:BA32)</f>
        <v>0</v>
      </c>
      <c r="BB64" s="121">
        <f>SUM(BB32:BB32)</f>
        <v>0</v>
      </c>
      <c r="BC64" s="121">
        <f>SUM(BC32:BC32)</f>
        <v>0</v>
      </c>
      <c r="BD64" s="111"/>
      <c r="BE64" s="111"/>
      <c r="BF64" s="121">
        <f>SUM(BF32:BF32)</f>
        <v>0</v>
      </c>
      <c r="BG64" s="111"/>
      <c r="BH64" s="111"/>
      <c r="BI64" s="111"/>
      <c r="BJ64" s="111"/>
      <c r="BK64" s="121">
        <f>SUM(BH32:BH32)</f>
        <v>0</v>
      </c>
      <c r="BL64" s="111">
        <v>3122</v>
      </c>
      <c r="BM64" s="121">
        <f>SUM(BM32:BM32)</f>
        <v>0</v>
      </c>
      <c r="BN64" s="121">
        <f>SUM(BN32:BN32)</f>
        <v>0</v>
      </c>
      <c r="BO64" s="121">
        <f>SUM(BO32:BO32)</f>
        <v>0</v>
      </c>
      <c r="BP64" s="111"/>
      <c r="BQ64" s="111"/>
      <c r="BR64" s="111"/>
      <c r="BS64" s="122">
        <v>3122</v>
      </c>
      <c r="BT64" s="121">
        <f>SUM(BT31:BT32)</f>
        <v>0</v>
      </c>
      <c r="BU64" s="121">
        <f>SUM(BU31:BU32)</f>
        <v>0</v>
      </c>
      <c r="BV64" s="121">
        <f>SUM(BV31:BV32)</f>
        <v>0</v>
      </c>
      <c r="BW64" s="111"/>
      <c r="BX64" s="111"/>
      <c r="BY64" s="111">
        <v>3122</v>
      </c>
      <c r="BZ64" s="121">
        <f>SUM(BZ31:BZ32)</f>
        <v>0</v>
      </c>
      <c r="CA64" s="121">
        <f>SUM(CA31:CA32)</f>
        <v>0</v>
      </c>
      <c r="CB64" s="111"/>
      <c r="CC64" s="111"/>
      <c r="CD64" s="111"/>
      <c r="CE64" s="144">
        <v>176068</v>
      </c>
      <c r="CF64" s="25"/>
      <c r="CG64" s="24"/>
      <c r="CH64" s="24"/>
      <c r="CI64" s="24"/>
      <c r="CJ64" s="24"/>
      <c r="CK64" s="24"/>
      <c r="CL64" s="24"/>
      <c r="CM64" s="24"/>
      <c r="CN64" s="24"/>
    </row>
    <row r="65" spans="2:92" ht="78">
      <c r="B65" s="66">
        <v>150101</v>
      </c>
      <c r="C65" s="2" t="s">
        <v>130</v>
      </c>
      <c r="D65" s="91" t="s">
        <v>8</v>
      </c>
      <c r="E65" s="123" t="s">
        <v>176</v>
      </c>
      <c r="F65" s="110"/>
      <c r="G65" s="114"/>
      <c r="H65" s="116"/>
      <c r="I65" s="116"/>
      <c r="J65" s="116"/>
      <c r="K65" s="116"/>
      <c r="L65" s="116"/>
      <c r="M65" s="116"/>
      <c r="N65" s="116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21"/>
      <c r="AR65" s="121"/>
      <c r="AS65" s="121"/>
      <c r="AT65" s="111"/>
      <c r="AU65" s="111"/>
      <c r="AV65" s="111"/>
      <c r="AW65" s="111"/>
      <c r="AX65" s="111"/>
      <c r="AY65" s="121">
        <f>SUM(AY34:AY50)</f>
        <v>0</v>
      </c>
      <c r="AZ65" s="111">
        <v>3132</v>
      </c>
      <c r="BA65" s="121">
        <f>SUM(BA34:BA50)</f>
        <v>0</v>
      </c>
      <c r="BB65" s="121">
        <f>SUM(BB34:BB50)</f>
        <v>0</v>
      </c>
      <c r="BC65" s="121">
        <f>SUM(BC34:BC50)</f>
        <v>0</v>
      </c>
      <c r="BD65" s="111"/>
      <c r="BE65" s="111"/>
      <c r="BF65" s="121">
        <f>SUM(BF34:BF50)</f>
        <v>0</v>
      </c>
      <c r="BG65" s="111"/>
      <c r="BH65" s="111"/>
      <c r="BI65" s="111"/>
      <c r="BJ65" s="111"/>
      <c r="BK65" s="121">
        <f>SUM(BH34:BH50)</f>
        <v>0</v>
      </c>
      <c r="BL65" s="111">
        <v>3132</v>
      </c>
      <c r="BM65" s="121">
        <f>SUM(BM34:BM50)</f>
        <v>0</v>
      </c>
      <c r="BN65" s="121">
        <f>SUM(BN34:BN50)</f>
        <v>0</v>
      </c>
      <c r="BO65" s="121">
        <f>SUM(BO34:BO50)</f>
        <v>0</v>
      </c>
      <c r="BP65" s="121"/>
      <c r="BQ65" s="121"/>
      <c r="BR65" s="121"/>
      <c r="BS65" s="124">
        <v>3132</v>
      </c>
      <c r="BT65" s="121">
        <f>SUM(BT34:BT50)</f>
        <v>0</v>
      </c>
      <c r="BU65" s="121">
        <f>SUM(BU34:BU50)</f>
        <v>0</v>
      </c>
      <c r="BV65" s="121">
        <f>SUM(BV34:BV50)</f>
        <v>0</v>
      </c>
      <c r="BW65" s="121"/>
      <c r="BX65" s="121"/>
      <c r="BY65" s="121">
        <v>3132</v>
      </c>
      <c r="BZ65" s="121">
        <f>SUM(BZ34:BZ50)</f>
        <v>0</v>
      </c>
      <c r="CA65" s="121">
        <f>SUM(CA34:CA50)</f>
        <v>0</v>
      </c>
      <c r="CB65" s="111"/>
      <c r="CC65" s="149"/>
      <c r="CD65" s="111"/>
      <c r="CE65" s="144">
        <v>26182</v>
      </c>
      <c r="CF65" s="25"/>
      <c r="CG65" s="24"/>
      <c r="CH65" s="24"/>
      <c r="CI65" s="24"/>
      <c r="CJ65" s="24"/>
      <c r="CK65" s="24"/>
      <c r="CL65" s="24"/>
      <c r="CM65" s="24"/>
      <c r="CN65" s="24"/>
    </row>
    <row r="66" spans="2:85" ht="46.5">
      <c r="B66" s="66">
        <v>150101</v>
      </c>
      <c r="C66" s="2" t="s">
        <v>130</v>
      </c>
      <c r="D66" s="91" t="s">
        <v>8</v>
      </c>
      <c r="E66" s="123" t="s">
        <v>166</v>
      </c>
      <c r="F66" s="125"/>
      <c r="G66" s="125"/>
      <c r="H66" s="125"/>
      <c r="I66" s="126" t="s">
        <v>134</v>
      </c>
      <c r="J66" s="127"/>
      <c r="K66" s="127"/>
      <c r="L66" s="127"/>
      <c r="M66" s="127"/>
      <c r="N66" s="127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28"/>
      <c r="AR66" s="128"/>
      <c r="AS66" s="128"/>
      <c r="AT66" s="110"/>
      <c r="AU66" s="110"/>
      <c r="AV66" s="110"/>
      <c r="AW66" s="110"/>
      <c r="AX66" s="110"/>
      <c r="AY66" s="110"/>
      <c r="AZ66" s="129">
        <v>150101</v>
      </c>
      <c r="BA66" s="130">
        <f>SUM(BA64:BA65)</f>
        <v>0</v>
      </c>
      <c r="BB66" s="130">
        <f>SUM(BB64:BB65)</f>
        <v>0</v>
      </c>
      <c r="BC66" s="130">
        <f>SUM(BC64:BC65)</f>
        <v>0</v>
      </c>
      <c r="BD66" s="110"/>
      <c r="BE66" s="110"/>
      <c r="BF66" s="130">
        <f>SUM(BF64:BF65)</f>
        <v>0</v>
      </c>
      <c r="BG66" s="110"/>
      <c r="BH66" s="110"/>
      <c r="BI66" s="110"/>
      <c r="BJ66" s="110"/>
      <c r="BK66" s="110"/>
      <c r="BL66" s="129">
        <v>150101</v>
      </c>
      <c r="BM66" s="130">
        <f>SUM(BM64:BM65)</f>
        <v>0</v>
      </c>
      <c r="BN66" s="130">
        <f>SUM(BN64:BN65)</f>
        <v>0</v>
      </c>
      <c r="BO66" s="130">
        <f>SUM(BO64:BO65)</f>
        <v>0</v>
      </c>
      <c r="BP66" s="110"/>
      <c r="BQ66" s="110"/>
      <c r="BR66" s="110"/>
      <c r="BS66" s="131">
        <v>150101</v>
      </c>
      <c r="BT66" s="130">
        <f>SUM(BT64:BT65)</f>
        <v>0</v>
      </c>
      <c r="BU66" s="130">
        <f>SUM(BU64:BU65)</f>
        <v>0</v>
      </c>
      <c r="BV66" s="130">
        <f>SUM(BV64:BV65)</f>
        <v>0</v>
      </c>
      <c r="BW66" s="110"/>
      <c r="BX66" s="110"/>
      <c r="BY66" s="110">
        <v>150101</v>
      </c>
      <c r="BZ66" s="130">
        <f>SUM(BZ64:BZ65)</f>
        <v>0</v>
      </c>
      <c r="CA66" s="130">
        <f>SUM(CA64:CA65)</f>
        <v>0</v>
      </c>
      <c r="CB66" s="111"/>
      <c r="CC66" s="149"/>
      <c r="CD66" s="111"/>
      <c r="CE66" s="144">
        <v>57169</v>
      </c>
      <c r="CF66" s="21"/>
      <c r="CG66" s="24"/>
    </row>
    <row r="67" spans="2:85" ht="93">
      <c r="B67" s="66">
        <v>150101</v>
      </c>
      <c r="C67" s="2" t="s">
        <v>130</v>
      </c>
      <c r="D67" s="91" t="s">
        <v>8</v>
      </c>
      <c r="E67" s="123" t="s">
        <v>167</v>
      </c>
      <c r="F67" s="132"/>
      <c r="G67" s="132"/>
      <c r="H67" s="132"/>
      <c r="I67" s="133"/>
      <c r="J67" s="127"/>
      <c r="K67" s="127"/>
      <c r="L67" s="127"/>
      <c r="M67" s="127"/>
      <c r="N67" s="127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9"/>
      <c r="AP67" s="134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 t="s">
        <v>92</v>
      </c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1"/>
      <c r="CC67" s="149"/>
      <c r="CD67" s="111"/>
      <c r="CE67" s="144">
        <v>177300</v>
      </c>
      <c r="CG67" s="25"/>
    </row>
    <row r="68" spans="2:85" ht="93">
      <c r="B68" s="66">
        <v>150101</v>
      </c>
      <c r="C68" s="2" t="s">
        <v>130</v>
      </c>
      <c r="D68" s="91" t="s">
        <v>8</v>
      </c>
      <c r="E68" s="123" t="s">
        <v>171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1"/>
      <c r="CC68" s="149"/>
      <c r="CD68" s="111"/>
      <c r="CE68" s="144">
        <v>34991</v>
      </c>
      <c r="CG68" s="24"/>
    </row>
    <row r="69" spans="2:83" ht="62.25">
      <c r="B69" s="66">
        <v>150101</v>
      </c>
      <c r="C69" s="2" t="s">
        <v>130</v>
      </c>
      <c r="D69" s="91" t="s">
        <v>8</v>
      </c>
      <c r="E69" s="123" t="s">
        <v>193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1"/>
      <c r="CC69" s="149"/>
      <c r="CD69" s="111"/>
      <c r="CE69" s="144">
        <v>296226</v>
      </c>
    </row>
    <row r="70" spans="2:83" ht="93">
      <c r="B70" s="66">
        <v>150101</v>
      </c>
      <c r="C70" s="2" t="s">
        <v>130</v>
      </c>
      <c r="D70" s="91" t="s">
        <v>8</v>
      </c>
      <c r="E70" s="123" t="s">
        <v>194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1"/>
      <c r="CC70" s="111"/>
      <c r="CD70" s="111"/>
      <c r="CE70" s="144">
        <v>32000</v>
      </c>
    </row>
    <row r="71" spans="2:83" ht="30.75">
      <c r="B71" s="66">
        <v>150101</v>
      </c>
      <c r="C71" s="2" t="s">
        <v>130</v>
      </c>
      <c r="D71" s="91" t="s">
        <v>8</v>
      </c>
      <c r="E71" s="123" t="s">
        <v>169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1"/>
      <c r="CC71" s="111"/>
      <c r="CD71" s="111"/>
      <c r="CE71" s="144">
        <v>300000</v>
      </c>
    </row>
    <row r="72" spans="2:83" ht="46.5">
      <c r="B72" s="66">
        <v>150101</v>
      </c>
      <c r="C72" s="2" t="s">
        <v>130</v>
      </c>
      <c r="D72" s="91" t="s">
        <v>8</v>
      </c>
      <c r="E72" s="123" t="s">
        <v>170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1"/>
      <c r="CC72" s="111"/>
      <c r="CD72" s="111"/>
      <c r="CE72" s="144">
        <v>756208</v>
      </c>
    </row>
    <row r="73" spans="2:83" ht="46.5">
      <c r="B73" s="110"/>
      <c r="C73" s="110"/>
      <c r="D73" s="110"/>
      <c r="E73" s="123" t="s">
        <v>168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43">
        <v>565244</v>
      </c>
    </row>
    <row r="74" spans="2:83" ht="15">
      <c r="B74" s="157">
        <v>75</v>
      </c>
      <c r="C74" s="156" t="s">
        <v>177</v>
      </c>
      <c r="D74" s="157"/>
      <c r="E74" s="158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9">
        <f>CE75</f>
        <v>9900</v>
      </c>
    </row>
    <row r="75" spans="2:83" ht="26.25">
      <c r="B75" s="110">
        <v>10116</v>
      </c>
      <c r="C75" s="160" t="s">
        <v>178</v>
      </c>
      <c r="D75" s="110">
        <v>3110</v>
      </c>
      <c r="E75" s="41" t="s">
        <v>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43">
        <v>9900</v>
      </c>
    </row>
    <row r="76" spans="2:83" ht="15">
      <c r="B76" s="145"/>
      <c r="C76" s="146" t="s">
        <v>175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7">
        <f>CE12+CE22+CE26+CE28+CE30+CE74</f>
        <v>11129900</v>
      </c>
    </row>
    <row r="77" spans="2:85" ht="12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148"/>
      <c r="CG77" s="148"/>
    </row>
    <row r="78" spans="2:85" ht="18">
      <c r="B78" s="39"/>
      <c r="C78" s="166" t="s">
        <v>179</v>
      </c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39"/>
      <c r="CE78" s="39"/>
      <c r="CF78" s="148"/>
      <c r="CG78" s="148"/>
    </row>
    <row r="79" spans="2:85" ht="18">
      <c r="B79" s="39"/>
      <c r="C79" s="166" t="s">
        <v>181</v>
      </c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 t="s">
        <v>134</v>
      </c>
      <c r="CD79" s="39"/>
      <c r="CE79" s="39"/>
      <c r="CF79" s="148"/>
      <c r="CG79" s="148"/>
    </row>
    <row r="80" spans="2:85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148"/>
      <c r="CG80" s="148"/>
    </row>
    <row r="81" spans="2:85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148"/>
      <c r="CG81" s="148"/>
    </row>
    <row r="82" spans="2:85" ht="12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148"/>
      <c r="CG82" s="148"/>
    </row>
    <row r="83" spans="2:85" ht="12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148"/>
      <c r="CG83" s="148"/>
    </row>
    <row r="84" spans="2:85" ht="12.7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148"/>
      <c r="CG84" s="148"/>
    </row>
    <row r="85" spans="2:85" ht="12.7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148"/>
      <c r="CG85" s="148"/>
    </row>
    <row r="86" spans="2:85" ht="12.7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148"/>
      <c r="CG86" s="148"/>
    </row>
    <row r="87" spans="2:85" ht="12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148"/>
      <c r="CG87" s="148"/>
    </row>
    <row r="88" spans="2:85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148"/>
      <c r="CG88" s="148"/>
    </row>
    <row r="89" spans="2:85" ht="12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148"/>
      <c r="CG89" s="148"/>
    </row>
    <row r="90" spans="2:85" ht="12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148"/>
      <c r="CG90" s="148"/>
    </row>
    <row r="91" spans="2:85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148"/>
      <c r="CG91" s="148"/>
    </row>
    <row r="92" spans="2:85" ht="12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148"/>
      <c r="CG92" s="148"/>
    </row>
    <row r="93" spans="2:85" ht="12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148"/>
      <c r="CG93" s="148"/>
    </row>
    <row r="94" spans="2:83" ht="12.7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</row>
    <row r="95" spans="2:83" ht="12.7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</row>
    <row r="96" spans="2:83" ht="12.7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</row>
    <row r="97" spans="2:83" ht="12.7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</row>
    <row r="98" spans="2:83" ht="12.7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</row>
    <row r="99" spans="2:83" ht="12.7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</row>
    <row r="100" spans="2:83" ht="12.7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</row>
    <row r="101" spans="2:83" ht="12.7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</row>
    <row r="102" spans="2:83" ht="12.7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</row>
    <row r="103" spans="2:83" ht="12.7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</row>
    <row r="104" spans="2:83" ht="12.7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</row>
    <row r="105" spans="2:83" ht="12.7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</row>
  </sheetData>
  <sheetProtection/>
  <mergeCells count="10">
    <mergeCell ref="CD10:CD11"/>
    <mergeCell ref="CE10:CE11"/>
    <mergeCell ref="J10:J11"/>
    <mergeCell ref="E10:E11"/>
    <mergeCell ref="CB10:CB11"/>
    <mergeCell ref="CC10:CC11"/>
    <mergeCell ref="F10:F11"/>
    <mergeCell ref="G10:G11"/>
    <mergeCell ref="H10:H11"/>
    <mergeCell ref="I10:I11"/>
  </mergeCells>
  <printOptions/>
  <pageMargins left="0.984251968503937" right="0" top="0.3937007874015748" bottom="0.3937007874015748" header="0" footer="0"/>
  <pageSetup horizontalDpi="600" verticalDpi="600" orientation="portrait" paperSize="9" scale="61" r:id="rId1"/>
  <rowBreaks count="1" manualBreakCount="1">
    <brk id="52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2014-01-30T12:16:36Z</cp:lastPrinted>
  <dcterms:created xsi:type="dcterms:W3CDTF">2013-01-17T08:38:53Z</dcterms:created>
  <dcterms:modified xsi:type="dcterms:W3CDTF">2014-01-31T07:50:06Z</dcterms:modified>
  <cp:category/>
  <cp:version/>
  <cp:contentType/>
  <cp:contentStatus/>
</cp:coreProperties>
</file>