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<sst xmlns="http://schemas.openxmlformats.org/spreadsheetml/2006/main" count="543" uniqueCount="214">
  <si>
    <t>070201</t>
  </si>
  <si>
    <t>Капітальні видатки</t>
  </si>
  <si>
    <t>090203</t>
  </si>
  <si>
    <t>Бiблiотеки</t>
  </si>
  <si>
    <t>Виконавчий комітет міської ради</t>
  </si>
  <si>
    <t>03</t>
  </si>
  <si>
    <t>всього</t>
  </si>
  <si>
    <t xml:space="preserve">Внески у  стат фонд КП Міськсвітло </t>
  </si>
  <si>
    <t>3132</t>
  </si>
  <si>
    <t>3142</t>
  </si>
  <si>
    <t>УПСЗН</t>
  </si>
  <si>
    <t xml:space="preserve">Відділ культури і туризму </t>
  </si>
  <si>
    <t>УЖКГ</t>
  </si>
  <si>
    <t>УО</t>
  </si>
  <si>
    <t xml:space="preserve">Всього </t>
  </si>
  <si>
    <t>Загальноосвiтнi школии</t>
  </si>
  <si>
    <t>Центр-на  бухгалтерія управління освіти </t>
  </si>
  <si>
    <r>
      <t xml:space="preserve">Внески у  стат фонд КП ТК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ПРИЛУКИ"</t>
    </r>
  </si>
  <si>
    <t>Внески у  стат фонд КП Шкільний</t>
  </si>
  <si>
    <t>Внески у стат фонд КП“Прилукижитлобуд</t>
  </si>
  <si>
    <t>Будкультури</t>
  </si>
  <si>
    <t>Дошкільні навчальні заклади</t>
  </si>
  <si>
    <t>фін.13.02.</t>
  </si>
  <si>
    <t>20.02.</t>
  </si>
  <si>
    <t>ЗМІНИ сесія 01.03.</t>
  </si>
  <si>
    <r>
      <t xml:space="preserve">Капітальний ремонт </t>
    </r>
    <r>
      <rPr>
        <b/>
        <sz val="9"/>
        <rFont val="Times New Roman"/>
        <family val="1"/>
      </rPr>
      <t>пологового відділення</t>
    </r>
    <r>
      <rPr>
        <sz val="9"/>
        <rFont val="Times New Roman"/>
        <family val="1"/>
      </rPr>
      <t xml:space="preserve"> КЛПЗ “Прилуцька центральна міська лікарня” по вул.Київській, 56 в м.Прилуки Чернігівської області</t>
    </r>
  </si>
  <si>
    <r>
      <t xml:space="preserve">Капітальний ремонт (заміна вікон) </t>
    </r>
    <r>
      <rPr>
        <b/>
        <sz val="9"/>
        <rFont val="Times New Roman"/>
        <family val="1"/>
      </rPr>
      <t>ЗОШ</t>
    </r>
    <r>
      <rPr>
        <sz val="9"/>
        <rFont val="Times New Roman"/>
        <family val="1"/>
      </rPr>
      <t xml:space="preserve"> І-ІІІ ступенів №</t>
    </r>
    <r>
      <rPr>
        <b/>
        <sz val="9"/>
        <rFont val="Times New Roman"/>
        <family val="1"/>
      </rPr>
      <t>12</t>
    </r>
    <r>
      <rPr>
        <sz val="9"/>
        <rFont val="Times New Roman"/>
        <family val="1"/>
      </rPr>
      <t xml:space="preserve"> у в/м №12 в м.Прилуки Чернігівської області</t>
    </r>
  </si>
  <si>
    <r>
      <t>Капітальний ремонт</t>
    </r>
    <r>
      <rPr>
        <b/>
        <sz val="9"/>
        <rFont val="Times New Roman"/>
        <family val="1"/>
      </rPr>
      <t xml:space="preserve"> ДНЗ № 25 </t>
    </r>
    <r>
      <rPr>
        <sz val="9"/>
        <rFont val="Times New Roman"/>
        <family val="1"/>
      </rPr>
      <t>(заміна вікон) по вул.Ю.Коптєва, 9 в м.Прилуки Чернігівської області</t>
    </r>
  </si>
  <si>
    <r>
      <t xml:space="preserve">Капітальний ремонт </t>
    </r>
    <r>
      <rPr>
        <b/>
        <sz val="9"/>
        <rFont val="Times New Roman"/>
        <family val="1"/>
      </rPr>
      <t>харчоблоку</t>
    </r>
    <r>
      <rPr>
        <sz val="9"/>
        <rFont val="Times New Roman"/>
        <family val="1"/>
      </rPr>
      <t xml:space="preserve"> комунального лікувально-профілактичного закладу “Прилуцька ЦМЛ” по вул.Київській, 56 в м.Прилуки Чернігівської області</t>
    </r>
  </si>
  <si>
    <r>
      <t xml:space="preserve">Капітальний ремонт ЗОШ І-ІІІ ст. </t>
    </r>
    <r>
      <rPr>
        <b/>
        <sz val="9"/>
        <rFont val="Times New Roman"/>
        <family val="1"/>
      </rPr>
      <t>№2 п</t>
    </r>
    <r>
      <rPr>
        <sz val="9"/>
        <rFont val="Times New Roman"/>
        <family val="1"/>
      </rPr>
      <t>о вул.Ветеранській, 2 (стіни, дах, заміна вікон) в м.Прилуки Чернігівської області</t>
    </r>
  </si>
  <si>
    <r>
      <t>Капітальний ремонт</t>
    </r>
    <r>
      <rPr>
        <b/>
        <sz val="9"/>
        <rFont val="Times New Roman"/>
        <family val="1"/>
      </rPr>
      <t xml:space="preserve"> гімназії №5 по</t>
    </r>
    <r>
      <rPr>
        <sz val="9"/>
        <rFont val="Times New Roman"/>
        <family val="1"/>
      </rPr>
      <t xml:space="preserve"> вул. Вокзальній, 22 (заміна) в м.Прилуки Чернігівської області </t>
    </r>
    <r>
      <rPr>
        <b/>
        <sz val="9"/>
        <rFont val="Times New Roman"/>
        <family val="1"/>
      </rPr>
      <t>(Кредиторська заборгованість за 2012 рік)</t>
    </r>
  </si>
  <si>
    <r>
      <t>Капітальний ремонт</t>
    </r>
    <r>
      <rPr>
        <b/>
        <sz val="9"/>
        <rFont val="Times New Roman"/>
        <family val="1"/>
      </rPr>
      <t xml:space="preserve"> харчоблоку</t>
    </r>
    <r>
      <rPr>
        <sz val="9"/>
        <rFont val="Times New Roman"/>
        <family val="1"/>
      </rPr>
      <t xml:space="preserve"> комунального лікувально-профілактичного закладу “Прилуцька ЦМЛ” по вул.Київській, 56 в м.Прилуки Чернігівської області </t>
    </r>
    <r>
      <rPr>
        <b/>
        <sz val="9"/>
        <rFont val="Times New Roman"/>
        <family val="1"/>
      </rPr>
      <t>(Кредиторська заборгованість за 2012 рік)</t>
    </r>
  </si>
  <si>
    <r>
      <t xml:space="preserve">Реконструкція </t>
    </r>
    <r>
      <rPr>
        <b/>
        <sz val="9"/>
        <rFont val="Times New Roman"/>
        <family val="1"/>
      </rPr>
      <t>ДНЗ № 8</t>
    </r>
    <r>
      <rPr>
        <sz val="9"/>
        <rFont val="Times New Roman"/>
        <family val="1"/>
      </rPr>
      <t xml:space="preserve"> по вул.Соборній, 42 в мПрилуки Чернігівської області</t>
    </r>
  </si>
  <si>
    <r>
      <t>Реконструкція</t>
    </r>
    <r>
      <rPr>
        <b/>
        <sz val="9"/>
        <rFont val="Times New Roman"/>
        <family val="1"/>
      </rPr>
      <t xml:space="preserve"> амбулаторії з</t>
    </r>
    <r>
      <rPr>
        <sz val="9"/>
        <rFont val="Times New Roman"/>
        <family val="1"/>
      </rPr>
      <t>агальної практики сімейної медицини під міський центр первинної медико-санітарної допомоги по вул.</t>
    </r>
    <r>
      <rPr>
        <b/>
        <sz val="9"/>
        <rFont val="Times New Roman"/>
        <family val="1"/>
      </rPr>
      <t>Земській</t>
    </r>
    <r>
      <rPr>
        <sz val="9"/>
        <rFont val="Times New Roman"/>
        <family val="1"/>
      </rPr>
      <t>, 7/1 в м. 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</si>
  <si>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 xml:space="preserve">центрального входу </t>
    </r>
    <r>
      <rPr>
        <sz val="9"/>
        <rFont val="Times New Roman"/>
        <family val="1"/>
      </rPr>
      <t>КЛПЗ “Прилуцька центральна міська лікарня” по вул.Київській, 56 в м.Прилуки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</si>
  <si>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>даху хірургічного корпус</t>
    </r>
    <r>
      <rPr>
        <sz val="9"/>
        <rFont val="Times New Roman"/>
        <family val="1"/>
      </rPr>
      <t>у КЛПЗ “Прилуцька центральна міська лікарня” по вул.Київській, 56 в м.Прилуки Чернігівської області</t>
    </r>
  </si>
  <si>
    <r>
      <t xml:space="preserve">Реконструкція </t>
    </r>
    <r>
      <rPr>
        <b/>
        <sz val="9"/>
        <rFont val="Times New Roman"/>
        <family val="1"/>
      </rPr>
      <t>внутрідворових</t>
    </r>
    <r>
      <rPr>
        <sz val="9"/>
        <rFont val="Times New Roman"/>
        <family val="1"/>
      </rPr>
      <t xml:space="preserve"> елементів зовнішнього упорядження (</t>
    </r>
    <r>
      <rPr>
        <b/>
        <sz val="9"/>
        <rFont val="Times New Roman"/>
        <family val="1"/>
      </rPr>
      <t>район ЗОШ №3</t>
    </r>
    <r>
      <rPr>
        <sz val="9"/>
        <rFont val="Times New Roman"/>
        <family val="1"/>
      </rPr>
      <t xml:space="preserve">) в м.Прилуки Чернігівської області </t>
    </r>
  </si>
  <si>
    <r>
      <t xml:space="preserve">Виготовлення </t>
    </r>
    <r>
      <rPr>
        <b/>
        <sz val="9"/>
        <rFont val="Times New Roman"/>
        <family val="1"/>
      </rPr>
      <t>проектно-кошторисної документації</t>
    </r>
    <r>
      <rPr>
        <sz val="9"/>
        <rFont val="Times New Roman"/>
        <family val="1"/>
      </rPr>
      <t xml:space="preserve">ґ “Реконструкція існуючого приміщення </t>
    </r>
    <r>
      <rPr>
        <b/>
        <sz val="9"/>
        <rFont val="Times New Roman"/>
        <family val="1"/>
      </rPr>
      <t>школи-гімназії №1</t>
    </r>
    <r>
      <rPr>
        <sz val="9"/>
        <rFont val="Times New Roman"/>
        <family val="1"/>
      </rPr>
      <t xml:space="preserve"> по вул.Київській, 190 в м.Прилуки Чернігівської області з поданням та проходженням експертизи”</t>
    </r>
  </si>
  <si>
    <r>
      <t xml:space="preserve">Реконструкція </t>
    </r>
    <r>
      <rPr>
        <b/>
        <sz val="9"/>
        <rFont val="Times New Roman"/>
        <family val="1"/>
      </rPr>
      <t>даху</t>
    </r>
    <r>
      <rPr>
        <sz val="9"/>
        <rFont val="Times New Roman"/>
        <family val="1"/>
      </rPr>
      <t xml:space="preserve"> гімназії</t>
    </r>
    <r>
      <rPr>
        <b/>
        <sz val="9"/>
        <rFont val="Times New Roman"/>
        <family val="1"/>
      </rPr>
      <t xml:space="preserve"> №5 (с</t>
    </r>
    <r>
      <rPr>
        <sz val="9"/>
        <rFont val="Times New Roman"/>
        <family val="1"/>
      </rPr>
      <t>портивний, танцювальний зали та їдальня) м.Прилуки, вул.Вокзальна, 22 Чернігівської області</t>
    </r>
  </si>
  <si>
    <r>
      <t>Вогнезахист дерев'яних конструкцій даху</t>
    </r>
    <r>
      <rPr>
        <sz val="9"/>
        <rFont val="Times New Roman"/>
        <family val="1"/>
      </rPr>
      <t xml:space="preserve"> реконструкції даху </t>
    </r>
    <r>
      <rPr>
        <b/>
        <sz val="9"/>
        <rFont val="Times New Roman"/>
        <family val="1"/>
      </rPr>
      <t>гімназії №5</t>
    </r>
    <r>
      <rPr>
        <sz val="9"/>
        <rFont val="Times New Roman"/>
        <family val="1"/>
      </rPr>
      <t xml:space="preserve">  (спортивний, танцювальний зали та їдальня) по вул.Вокзальній, 22 в м.Прилуки Чернігівської області</t>
    </r>
  </si>
  <si>
    <t>25.02.-27.02</t>
  </si>
  <si>
    <t>ЗМІНИ сесія 28.03.</t>
  </si>
  <si>
    <t>080101</t>
  </si>
  <si>
    <r>
      <t>54000=</t>
    </r>
    <r>
      <rPr>
        <sz val="10"/>
        <color indexed="16"/>
        <rFont val="Arial Cyr"/>
        <family val="0"/>
      </rPr>
      <t>(         31946</t>
    </r>
    <r>
      <rPr>
        <sz val="10"/>
        <rFont val="Arial Cyr"/>
        <family val="0"/>
      </rPr>
      <t>+</t>
    </r>
    <r>
      <rPr>
        <sz val="10"/>
        <color indexed="12"/>
        <rFont val="Arial Cyr"/>
        <family val="0"/>
      </rPr>
      <t xml:space="preserve"> 22054зал.п.р.)</t>
    </r>
  </si>
  <si>
    <t>06.03.</t>
  </si>
  <si>
    <t>14.03.-20.03.</t>
  </si>
  <si>
    <t xml:space="preserve">    </t>
  </si>
  <si>
    <t>010116</t>
  </si>
  <si>
    <t>11310 В/З</t>
  </si>
  <si>
    <t>10740  В/З</t>
  </si>
  <si>
    <t>42214 В/З</t>
  </si>
  <si>
    <t>7880 із зф</t>
  </si>
  <si>
    <t>16000  із зф</t>
  </si>
  <si>
    <t>1760 із зф</t>
  </si>
  <si>
    <t>9300  б/р зал</t>
  </si>
  <si>
    <t>ЗМІНИ сесія 04.04.</t>
  </si>
  <si>
    <t>45 сес  24.04.</t>
  </si>
  <si>
    <t>4549із зф</t>
  </si>
  <si>
    <t>1760 іззф</t>
  </si>
  <si>
    <t>75000 за рах ЦФ</t>
  </si>
  <si>
    <t>в/з</t>
  </si>
  <si>
    <t>181240зал б/р</t>
  </si>
  <si>
    <t>181240-зал б/р; 10740-в/з; 75000-ЦФ</t>
  </si>
  <si>
    <t>зал б/р</t>
  </si>
  <si>
    <t>50000-бюджет; 525000-зал б/р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</si>
  <si>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</si>
  <si>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</si>
  <si>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</si>
  <si>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</si>
  <si>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</si>
  <si>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276000зал б/р;30000-зм</t>
  </si>
  <si>
    <t>30000-зм</t>
  </si>
  <si>
    <t>27.03.</t>
  </si>
  <si>
    <t>29.03.</t>
  </si>
  <si>
    <t>10.04.-12.04.</t>
  </si>
  <si>
    <t>15.04.</t>
  </si>
  <si>
    <t>ДЮСШ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</si>
  <si>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</si>
  <si>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</si>
  <si>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</si>
  <si>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</si>
  <si>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</si>
  <si>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</si>
  <si>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</si>
  <si>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150000-бюджет;   260000-зал б/р;22054-зал б/р;54000зм;140000;220000-зм.</t>
  </si>
  <si>
    <t>99900-зал б/р</t>
  </si>
  <si>
    <t>82000-бюджет із ЗФ;28168;  16000;4549-із ЗФ. 9300зал БР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</si>
  <si>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</si>
  <si>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</si>
  <si>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</si>
  <si>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</si>
  <si>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</si>
  <si>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</si>
  <si>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</si>
  <si>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капітальний ремонт системи газопостачання в  очному та інформаційно-аналітичному відділеннях</t>
  </si>
  <si>
    <t>46сесія 30.05  47 сес 21.06</t>
  </si>
  <si>
    <t>4100 ізЗФ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</si>
  <si>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</si>
  <si>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</si>
  <si>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</si>
  <si>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</si>
  <si>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</si>
  <si>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</si>
  <si>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t>82000-бюджет із ЗФ;28168;  16000;4549,4100-із ЗФ. 9300зал БР</t>
  </si>
  <si>
    <r>
      <t>50000бюдж із зф; 34740,05</t>
    </r>
    <r>
      <rPr>
        <u val="single"/>
        <sz val="10"/>
        <rFont val="Arial Cyr"/>
        <family val="0"/>
      </rPr>
      <t xml:space="preserve"> 14080,18</t>
    </r>
    <r>
      <rPr>
        <sz val="10"/>
        <rFont val="Arial Cyr"/>
        <family val="0"/>
      </rPr>
      <t>-із з ф</t>
    </r>
  </si>
  <si>
    <t>181240-зал б/р; 10740-в/з;</t>
  </si>
  <si>
    <r>
      <t>50000бюдж із зф; 34740,05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-із з ф</t>
    </r>
  </si>
  <si>
    <t>із заг ф</t>
  </si>
  <si>
    <t>зм</t>
  </si>
  <si>
    <t>зал Б/Р</t>
  </si>
  <si>
    <t>бюдж</t>
  </si>
  <si>
    <t>бюдж із зф</t>
  </si>
  <si>
    <t>11-15.07.</t>
  </si>
  <si>
    <t>25-26.07.</t>
  </si>
  <si>
    <t>сес 25.07.</t>
  </si>
  <si>
    <t>Виготовлення проектно-кошторисної документації на реконструкцію газопостачання котельні Прилуцької ЗОШ І-ІІІ ступенів №2 з встановленням  модулів нагріву по вул.. Ветеранська,2 –</t>
  </si>
  <si>
    <t>Придбання акустичної системи для музичного супроводу</t>
  </si>
  <si>
    <t>11950   депут</t>
  </si>
  <si>
    <t>5000  депут</t>
  </si>
  <si>
    <t>Центри соціальної реабілітації дітей - інвалідів</t>
  </si>
  <si>
    <t>Уточнен бюджет на 01.08.</t>
  </si>
  <si>
    <t>30.07 фінанс</t>
  </si>
  <si>
    <t>деп із зф</t>
  </si>
  <si>
    <t>дох спец</t>
  </si>
  <si>
    <t>181240-зал б/р; 10740-в/з; 75000-ЦФ 85000дох спец</t>
  </si>
  <si>
    <t>зміни</t>
  </si>
  <si>
    <t>ФІНАН на 01.08.</t>
  </si>
  <si>
    <t>залиш на рах. На 01.08.</t>
  </si>
  <si>
    <t>КАСА на 01.08.</t>
  </si>
  <si>
    <t xml:space="preserve">виконання капітального ремонту рентгенівського діагностичного комплексу   </t>
  </si>
  <si>
    <r>
      <t xml:space="preserve">4100 ізЗФ: </t>
    </r>
    <r>
      <rPr>
        <sz val="10"/>
        <color indexed="17"/>
        <rFont val="Arial Cyr"/>
        <family val="0"/>
      </rPr>
      <t>11950деп із зф</t>
    </r>
  </si>
  <si>
    <t xml:space="preserve">                                                                                                            </t>
  </si>
  <si>
    <t>1700-із заг ф</t>
  </si>
  <si>
    <r>
      <t>4100;7880,3200-із ЗФ</t>
    </r>
    <r>
      <rPr>
        <sz val="10"/>
        <rFont val="Arial Cyr"/>
        <family val="0"/>
      </rPr>
      <t>; 42214-В/З зф</t>
    </r>
  </si>
  <si>
    <t>із ЗФ</t>
  </si>
  <si>
    <t>сесія 28/.08.</t>
  </si>
  <si>
    <t>-3652        депут</t>
  </si>
  <si>
    <r>
      <t>4100 ізЗФ: 8298-</t>
    </r>
    <r>
      <rPr>
        <sz val="10"/>
        <color indexed="17"/>
        <rFont val="Arial Cyr"/>
        <family val="0"/>
      </rPr>
      <t>деп із зф</t>
    </r>
  </si>
  <si>
    <t>82000-бюджет із ЗФ;28168;  16000холод;4549облаш кот,4100-із ЗФ. 9300зал БР</t>
  </si>
  <si>
    <t>63848бюдж;16000холод;4549обл кот,4100-із ЗФіз ЗФ. 9300зал БР15000-спф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</si>
  <si>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</si>
  <si>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</si>
  <si>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</si>
  <si>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</si>
  <si>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</si>
  <si>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</si>
  <si>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</si>
  <si>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</si>
  <si>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9001,6Б/Р 30795,4 із ЗФ</t>
  </si>
  <si>
    <r>
      <t xml:space="preserve"> реконструкцію двоповерхової будівлі</t>
    </r>
    <r>
      <rPr>
        <b/>
        <sz val="9"/>
        <rFont val="Times New Roman"/>
        <family val="1"/>
      </rPr>
      <t xml:space="preserve"> жіночої консультації</t>
    </r>
    <r>
      <rPr>
        <sz val="9"/>
        <rFont val="Times New Roman"/>
        <family val="1"/>
      </rPr>
      <t xml:space="preserve"> по вул.Земській, 7,</t>
    </r>
    <r>
      <rPr>
        <b/>
        <sz val="9"/>
        <rFont val="Times New Roman"/>
        <family val="1"/>
      </rPr>
      <t xml:space="preserve">    </t>
    </r>
  </si>
  <si>
    <t xml:space="preserve">зал Б/Р-45290 </t>
  </si>
  <si>
    <t>дох 500000</t>
  </si>
  <si>
    <r>
      <t xml:space="preserve"> капітальний ремонт рекреації другого поверху</t>
    </r>
    <r>
      <rPr>
        <b/>
        <sz val="9"/>
        <rFont val="Times New Roman"/>
        <family val="1"/>
      </rPr>
      <t xml:space="preserve"> школи-гімназії №1 </t>
    </r>
    <r>
      <rPr>
        <sz val="9"/>
        <rFont val="Times New Roman"/>
        <family val="1"/>
      </rPr>
      <t xml:space="preserve">по вул.Київській, 190 </t>
    </r>
  </si>
  <si>
    <t>дох</t>
  </si>
  <si>
    <t>дох 220000та280000зм</t>
  </si>
  <si>
    <r>
      <t>220000:</t>
    </r>
    <r>
      <rPr>
        <b/>
        <u val="single"/>
        <sz val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280000</t>
    </r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</si>
  <si>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</si>
  <si>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</si>
  <si>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</si>
  <si>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</si>
  <si>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</si>
  <si>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</si>
  <si>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</si>
  <si>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</si>
  <si>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депут</t>
  </si>
  <si>
    <t>10.10.-22,10</t>
  </si>
  <si>
    <t>профін за 10 місяців</t>
  </si>
  <si>
    <r>
      <t>Капітальний ремонт гімназії</t>
    </r>
    <r>
      <rPr>
        <b/>
        <sz val="9"/>
        <rFont val="Times New Roman"/>
        <family val="1"/>
      </rPr>
      <t xml:space="preserve"> №5</t>
    </r>
    <r>
      <rPr>
        <sz val="9"/>
        <rFont val="Times New Roman"/>
        <family val="1"/>
      </rPr>
      <t xml:space="preserve"> по вул.Вокзальній, 22 (заміна вікон) в м.Прилуки Чернігівської області</t>
    </r>
  </si>
  <si>
    <t>КВК</t>
  </si>
  <si>
    <t xml:space="preserve"> Назва головного розпорядника коштів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</si>
  <si>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</si>
  <si>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</si>
  <si>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</si>
  <si>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</si>
  <si>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</si>
  <si>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</si>
  <si>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r>
      <t>Найменування к</t>
    </r>
    <r>
      <rPr>
        <sz val="10"/>
        <rFont val="Times New Roman"/>
        <family val="1"/>
      </rPr>
      <t>оду тимчасової класифікації видатків та кредитування місцевих бюджетів</t>
    </r>
  </si>
  <si>
    <t>КЕКВ</t>
  </si>
  <si>
    <t>Додаток 7</t>
  </si>
  <si>
    <t>до рішення міської ради</t>
  </si>
  <si>
    <r>
      <t xml:space="preserve">Корегування кошторисної документації по об’єкту „Будівництво ІІ корпусу </t>
    </r>
    <r>
      <rPr>
        <b/>
        <sz val="9"/>
        <rFont val="Times New Roman"/>
        <family val="1"/>
      </rPr>
      <t>школи-гімназ</t>
    </r>
    <r>
      <rPr>
        <sz val="9"/>
        <rFont val="Times New Roman"/>
        <family val="1"/>
      </rPr>
      <t xml:space="preserve">ії та реконструкція існуючого по вул. Київській, 190 та </t>
    </r>
    <r>
      <rPr>
        <b/>
        <sz val="9"/>
        <rFont val="Times New Roman"/>
        <family val="1"/>
      </rPr>
      <t>прорходження експертизи</t>
    </r>
  </si>
  <si>
    <r>
      <t xml:space="preserve">Виготовлення проектно-кошторисної документації на капітальний ремонт </t>
    </r>
    <r>
      <rPr>
        <b/>
        <sz val="9"/>
        <rFont val="Times New Roman"/>
        <family val="1"/>
      </rPr>
      <t xml:space="preserve">ДНЗ №26 </t>
    </r>
    <r>
      <rPr>
        <sz val="9"/>
        <rFont val="Times New Roman"/>
        <family val="1"/>
      </rPr>
      <t xml:space="preserve">по вул.Ярмарковій,  45-А                                     </t>
    </r>
  </si>
  <si>
    <r>
      <t xml:space="preserve">Виготовлення проектно-кошторисної документації на капітальний ремонт внутрішніх туалетів початкової </t>
    </r>
    <r>
      <rPr>
        <b/>
        <sz val="9"/>
        <rFont val="Times New Roman"/>
        <family val="1"/>
      </rPr>
      <t>школи ЗОШ І-ІІІ ступенів №14</t>
    </r>
    <r>
      <rPr>
        <sz val="9"/>
        <rFont val="Times New Roman"/>
        <family val="1"/>
      </rPr>
      <t xml:space="preserve"> по вул.Садовій, 135                                                                                   </t>
    </r>
  </si>
  <si>
    <r>
      <t>Виготовлення проектно-кошторисної документації на капітальний ремонт рекреації другого поверху</t>
    </r>
    <r>
      <rPr>
        <b/>
        <sz val="9"/>
        <rFont val="Times New Roman"/>
        <family val="1"/>
      </rPr>
      <t xml:space="preserve"> школи-гімназії №1 </t>
    </r>
    <r>
      <rPr>
        <sz val="9"/>
        <rFont val="Times New Roman"/>
        <family val="1"/>
      </rPr>
      <t xml:space="preserve">по вул.Київській, 190 </t>
    </r>
  </si>
  <si>
    <r>
      <t>Виготовлення проектно-кошторисної документації на капітальний ремонт</t>
    </r>
    <r>
      <rPr>
        <b/>
        <sz val="9"/>
        <rFont val="Times New Roman"/>
        <family val="1"/>
      </rPr>
      <t xml:space="preserve"> ДНЗ №25 (за</t>
    </r>
    <r>
      <rPr>
        <sz val="9"/>
        <rFont val="Times New Roman"/>
        <family val="1"/>
      </rPr>
      <t>міна вікон) по вул.Ю.Коптєва</t>
    </r>
  </si>
  <si>
    <r>
      <t xml:space="preserve">Виготовлення проектно-кошторисної документації на капітальний ремонт </t>
    </r>
    <r>
      <rPr>
        <b/>
        <sz val="9"/>
        <rFont val="Times New Roman"/>
        <family val="1"/>
      </rPr>
      <t xml:space="preserve">ДНЗ №29 </t>
    </r>
    <r>
      <rPr>
        <sz val="9"/>
        <rFont val="Times New Roman"/>
        <family val="1"/>
      </rPr>
      <t>(заміна вікон) по вул.Богунського, 2 “Б</t>
    </r>
  </si>
  <si>
    <r>
      <t xml:space="preserve">Виготовлення проектно-кошторисної документації на капітальний ремонт (заміна вікон) </t>
    </r>
    <r>
      <rPr>
        <b/>
        <sz val="9"/>
        <rFont val="Times New Roman"/>
        <family val="1"/>
      </rPr>
      <t>ЗОШ І-ІІІ ступенів №12 у в/м №</t>
    </r>
    <r>
      <rPr>
        <sz val="9"/>
        <rFont val="Times New Roman"/>
        <family val="1"/>
      </rPr>
      <t xml:space="preserve">12               </t>
    </r>
  </si>
  <si>
    <r>
      <t>Виготовлення проектно-кошторисної документації на капітальний ремонт</t>
    </r>
    <r>
      <rPr>
        <b/>
        <sz val="9"/>
        <rFont val="Times New Roman"/>
        <family val="1"/>
      </rPr>
      <t xml:space="preserve"> пологового відділення КЛПЗ “</t>
    </r>
    <r>
      <rPr>
        <sz val="9"/>
        <rFont val="Times New Roman"/>
        <family val="1"/>
      </rPr>
      <t xml:space="preserve">Прилуцька центральна міська лікарня” по вул.Київській, 56                                                                             </t>
    </r>
  </si>
  <si>
    <r>
      <t xml:space="preserve">Виготовлення проектно-кошторисної документації на капітальний </t>
    </r>
    <r>
      <rPr>
        <b/>
        <sz val="9"/>
        <rFont val="Times New Roman"/>
        <family val="1"/>
      </rPr>
      <t xml:space="preserve">ремонт конференц залу </t>
    </r>
    <r>
      <rPr>
        <sz val="9"/>
        <rFont val="Times New Roman"/>
        <family val="1"/>
      </rPr>
      <t xml:space="preserve">КЛПЗ “Прилуцька центральна міська лікарня” по вул.Київській, 56                                                                                  </t>
    </r>
  </si>
  <si>
    <r>
      <t xml:space="preserve">Виготовлення проектно-кошторисної документації на капітальний ремонт зовнішніх </t>
    </r>
    <r>
      <rPr>
        <b/>
        <sz val="9"/>
        <rFont val="Times New Roman"/>
        <family val="1"/>
      </rPr>
      <t>теплових мереж ЦТДЮ</t>
    </r>
    <r>
      <rPr>
        <sz val="9"/>
        <rFont val="Times New Roman"/>
        <family val="1"/>
      </rPr>
      <t xml:space="preserve"> по вул. 1 Травня, 80   </t>
    </r>
  </si>
  <si>
    <r>
      <t xml:space="preserve">Виготовлення проектно-кошторисної документації на реконструкцію </t>
    </r>
    <r>
      <rPr>
        <b/>
        <sz val="9"/>
        <rFont val="Times New Roman"/>
        <family val="1"/>
      </rPr>
      <t xml:space="preserve">ДНЗ №8 </t>
    </r>
    <r>
      <rPr>
        <sz val="9"/>
        <rFont val="Times New Roman"/>
        <family val="1"/>
      </rPr>
      <t xml:space="preserve">по вул.Соборній, 42                                                             </t>
    </r>
  </si>
  <si>
    <r>
      <t xml:space="preserve">Виготовлення проектно-кошторисної документації на реконструкцію внутрідворових елементів зовнішнього упорядження </t>
    </r>
    <r>
      <rPr>
        <b/>
        <sz val="9"/>
        <rFont val="Times New Roman"/>
        <family val="1"/>
      </rPr>
      <t>(район ЗОШ №3</t>
    </r>
    <r>
      <rPr>
        <sz val="9"/>
        <rFont val="Times New Roman"/>
        <family val="1"/>
      </rPr>
      <t>),</t>
    </r>
  </si>
  <si>
    <r>
      <t>Виготовлення проектно-кошторисної документації на реконструкцію двоповерхової будівлі</t>
    </r>
    <r>
      <rPr>
        <b/>
        <sz val="9"/>
        <rFont val="Times New Roman"/>
        <family val="1"/>
      </rPr>
      <t xml:space="preserve"> жіночої консультації</t>
    </r>
    <r>
      <rPr>
        <sz val="9"/>
        <rFont val="Times New Roman"/>
        <family val="1"/>
      </rPr>
      <t xml:space="preserve"> по вул.Земській, 7,</t>
    </r>
    <r>
      <rPr>
        <b/>
        <sz val="9"/>
        <rFont val="Times New Roman"/>
        <family val="1"/>
      </rPr>
      <t xml:space="preserve">та  реконструкція    </t>
    </r>
  </si>
  <si>
    <r>
      <t>Виготовлення проектно-кошторисної документації на реконструкцію даху</t>
    </r>
    <r>
      <rPr>
        <b/>
        <sz val="9"/>
        <rFont val="Times New Roman"/>
        <family val="1"/>
      </rPr>
      <t xml:space="preserve"> хірургічного корпус</t>
    </r>
    <r>
      <rPr>
        <sz val="9"/>
        <rFont val="Times New Roman"/>
        <family val="1"/>
      </rPr>
      <t xml:space="preserve">у КЛПЗ “Прилуцька центральна міська лікарня” по вул.Київській, 56                                                                                  </t>
    </r>
  </si>
  <si>
    <r>
      <t xml:space="preserve">Виготовлення проектно-кошторисної документації на реконструкцію </t>
    </r>
    <r>
      <rPr>
        <b/>
        <sz val="9"/>
        <rFont val="Times New Roman"/>
        <family val="1"/>
      </rPr>
      <t>амбулаторії загальної практики сімейної</t>
    </r>
    <r>
      <rPr>
        <sz val="9"/>
        <rFont val="Times New Roman"/>
        <family val="1"/>
      </rPr>
      <t xml:space="preserve"> медицини під міський центр первинної медико-санітарної допомоги по вул.Земській, 7/1        </t>
    </r>
  </si>
  <si>
    <r>
      <t xml:space="preserve">Виготовлення проектно-кошторисної документації на реконструкцію </t>
    </r>
    <r>
      <rPr>
        <b/>
        <sz val="9"/>
        <rFont val="Times New Roman"/>
        <family val="1"/>
      </rPr>
      <t xml:space="preserve">центрального входу КЛПЗ </t>
    </r>
    <r>
      <rPr>
        <sz val="9"/>
        <rFont val="Times New Roman"/>
        <family val="1"/>
      </rPr>
      <t xml:space="preserve">“Прилуцька центральна міська лікарня” по вул.Київській, 56                                                                                    </t>
    </r>
  </si>
  <si>
    <t>Капітальні вкладення</t>
  </si>
  <si>
    <t>Лікарні </t>
  </si>
  <si>
    <t>Органи місцевого самоврядування </t>
  </si>
  <si>
    <t xml:space="preserve">Позашкільні заклади освіти, </t>
  </si>
  <si>
    <t>Інші пільги ветеранам війни</t>
  </si>
  <si>
    <t>Внески органів місцевого самоврядування у статутні капітали суб`єктів підприємницької діяльності</t>
  </si>
  <si>
    <t xml:space="preserve">Начальник  фінансового управління </t>
  </si>
  <si>
    <t>О.І.Ворона</t>
  </si>
  <si>
    <t>ЗАТВЕРДЖЕНО</t>
  </si>
  <si>
    <t>Перелік об'єктів, видатки  на які у 2013 році  проводилися за рахунок коштів бюджету розвитку</t>
  </si>
  <si>
    <t>(58 сесія 6 скликання)</t>
  </si>
  <si>
    <r>
      <t xml:space="preserve">Будівництво модульної котельні з реконструкцією системи опалення в ЗОШ І-ІІІступ №2 по вул.Ветеранській,2 в м.Прилуки </t>
    </r>
    <r>
      <rPr>
        <b/>
        <sz val="10"/>
        <color indexed="12"/>
        <rFont val="Times New Roman"/>
        <family val="1"/>
      </rPr>
      <t>(субвенція</t>
    </r>
    <r>
      <rPr>
        <sz val="10"/>
        <rFont val="Times New Roman"/>
        <family val="1"/>
      </rPr>
      <t>)</t>
    </r>
  </si>
  <si>
    <r>
      <t>Капітальний ремонт ДНЗ №</t>
    </r>
    <r>
      <rPr>
        <b/>
        <sz val="9"/>
        <rFont val="Times New Roman"/>
        <family val="1"/>
      </rPr>
      <t>29</t>
    </r>
    <r>
      <rPr>
        <sz val="9"/>
        <rFont val="Times New Roman"/>
        <family val="1"/>
      </rPr>
      <t xml:space="preserve"> (заміна вікон) по вул.Богунського, 2 “Б”  в м.Прилуки Чернігівської області</t>
    </r>
  </si>
  <si>
    <r>
      <t xml:space="preserve">Капітальний ремонт ЗОШ І-ІІІ ст. </t>
    </r>
    <r>
      <rPr>
        <b/>
        <sz val="9"/>
        <rFont val="Times New Roman"/>
        <family val="1"/>
      </rPr>
      <t xml:space="preserve">.№6 </t>
    </r>
    <r>
      <rPr>
        <sz val="9"/>
        <rFont val="Times New Roman"/>
        <family val="1"/>
      </rPr>
      <t>по вул.Київській, 232 (заміна вікон) в  м.Прилуки Чернігівської області</t>
    </r>
  </si>
  <si>
    <r>
      <t xml:space="preserve">Капітальний ремонт ЗОШ І-ІІІступенів№2 по вул.Ветеранськіц,2 (стіни, дах, заміна вікон) вм.Прилуки </t>
    </r>
    <r>
      <rPr>
        <b/>
        <sz val="9"/>
        <color indexed="8"/>
        <rFont val="Times New Roman"/>
        <family val="1"/>
      </rPr>
      <t>КОШТИ МІСЬКОГО БЮДЖЕТУ</t>
    </r>
  </si>
  <si>
    <r>
      <t xml:space="preserve">Капітальний ремонт ЗОШ І-ІІІступенів№2 по вул.Ветеранськіц,2 (стіни, дах, заміна вікон) вм.Прилуки  </t>
    </r>
    <r>
      <rPr>
        <b/>
        <sz val="9"/>
        <color indexed="8"/>
        <rFont val="Times New Roman"/>
        <family val="1"/>
      </rPr>
      <t>СУБВЕНЦІЯ</t>
    </r>
  </si>
  <si>
    <t xml:space="preserve">міської ради </t>
  </si>
  <si>
    <t xml:space="preserve">30.01.2014 року №3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</si>
</sst>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0"/>
      <name val="Arial Cyr"/>
      <family val="0"/>
    </font>
    <font>
      <i/>
      <sz val="10"/>
      <color indexed="12"/>
      <name val="Arial Cyr"/>
      <family val="0"/>
    </font>
    <font>
      <b/>
      <i/>
      <sz val="10"/>
      <name val="Arial Cyr"/>
      <family val="0"/>
    </font>
    <font>
      <sz val="12"/>
      <color indexed="20"/>
      <name val="Times New Roman"/>
      <family val="1"/>
    </font>
    <font>
      <sz val="9"/>
      <color indexed="20"/>
      <name val="Times New Roman"/>
      <family val="1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1"/>
      <name val="Arial Cyr"/>
      <family val="0"/>
    </font>
    <font>
      <b/>
      <i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10"/>
      <color indexed="54"/>
      <name val="Arial Cyr"/>
      <family val="0"/>
    </font>
    <font>
      <b/>
      <sz val="10"/>
      <color indexed="54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b/>
      <i/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2"/>
      <color indexed="12"/>
      <name val="Arial Cyr"/>
      <family val="0"/>
    </font>
    <font>
      <b/>
      <sz val="13"/>
      <name val="Arial"/>
      <family val="2"/>
    </font>
    <font>
      <i/>
      <u val="single"/>
      <sz val="13"/>
      <name val="Arial"/>
      <family val="2"/>
    </font>
    <font>
      <sz val="13"/>
      <name val="Arial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3" fillId="24" borderId="10" xfId="53" applyFont="1" applyFill="1" applyBorder="1" applyAlignment="1">
      <alignment vertical="center" wrapText="1"/>
    </xf>
    <xf numFmtId="0" fontId="21" fillId="0" borderId="11" xfId="53" applyNumberFormat="1" applyFont="1" applyFill="1" applyBorder="1" applyAlignment="1" applyProtection="1">
      <alignment horizontal="left" vertical="top" wrapText="1"/>
      <protection/>
    </xf>
    <xf numFmtId="0" fontId="24" fillId="0" borderId="12" xfId="53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justify" vertical="top"/>
    </xf>
    <xf numFmtId="2" fontId="34" fillId="24" borderId="11" xfId="0" applyNumberFormat="1" applyFont="1" applyFill="1" applyBorder="1" applyAlignment="1">
      <alignment horizontal="justify" vertical="top"/>
    </xf>
    <xf numFmtId="0" fontId="25" fillId="0" borderId="13" xfId="53" applyNumberFormat="1" applyFont="1" applyFill="1" applyBorder="1" applyAlignment="1" applyProtection="1">
      <alignment vertical="top" wrapText="1"/>
      <protection/>
    </xf>
    <xf numFmtId="2" fontId="40" fillId="24" borderId="11" xfId="0" applyNumberFormat="1" applyFont="1" applyFill="1" applyBorder="1" applyAlignment="1">
      <alignment horizontal="justify" vertical="top"/>
    </xf>
    <xf numFmtId="2" fontId="34" fillId="0" borderId="11" xfId="0" applyNumberFormat="1" applyFont="1" applyFill="1" applyBorder="1" applyAlignment="1">
      <alignment horizontal="justify" vertical="top"/>
    </xf>
    <xf numFmtId="2" fontId="44" fillId="0" borderId="11" xfId="0" applyNumberFormat="1" applyFont="1" applyFill="1" applyBorder="1" applyAlignment="1">
      <alignment horizontal="justify" vertical="top"/>
    </xf>
    <xf numFmtId="0" fontId="0" fillId="0" borderId="11" xfId="0" applyBorder="1" applyAlignment="1">
      <alignment wrapText="1"/>
    </xf>
    <xf numFmtId="0" fontId="3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34" fillId="8" borderId="11" xfId="0" applyFont="1" applyFill="1" applyBorder="1" applyAlignment="1">
      <alignment wrapText="1"/>
    </xf>
    <xf numFmtId="0" fontId="34" fillId="0" borderId="11" xfId="0" applyFont="1" applyBorder="1" applyAlignment="1">
      <alignment/>
    </xf>
    <xf numFmtId="2" fontId="43" fillId="0" borderId="11" xfId="0" applyNumberFormat="1" applyFont="1" applyFill="1" applyBorder="1" applyAlignment="1">
      <alignment horizontal="left" vertical="top" wrapText="1"/>
    </xf>
    <xf numFmtId="2" fontId="34" fillId="0" borderId="11" xfId="0" applyNumberFormat="1" applyFont="1" applyBorder="1" applyAlignment="1">
      <alignment horizontal="justify" vertical="top"/>
    </xf>
    <xf numFmtId="0" fontId="43" fillId="0" borderId="11" xfId="0" applyFont="1" applyBorder="1" applyAlignment="1">
      <alignment wrapText="1"/>
    </xf>
    <xf numFmtId="0" fontId="34" fillId="10" borderId="11" xfId="0" applyFont="1" applyFill="1" applyBorder="1" applyAlignment="1">
      <alignment wrapText="1"/>
    </xf>
    <xf numFmtId="0" fontId="53" fillId="0" borderId="11" xfId="0" applyFont="1" applyBorder="1" applyAlignment="1">
      <alignment/>
    </xf>
    <xf numFmtId="0" fontId="42" fillId="0" borderId="0" xfId="0" applyFont="1" applyFill="1" applyBorder="1" applyAlignment="1">
      <alignment vertical="top" wrapText="1"/>
    </xf>
    <xf numFmtId="2" fontId="52" fillId="0" borderId="11" xfId="0" applyNumberFormat="1" applyFont="1" applyFill="1" applyBorder="1" applyAlignment="1">
      <alignment horizontal="justify" vertical="top"/>
    </xf>
    <xf numFmtId="0" fontId="0" fillId="10" borderId="11" xfId="0" applyFill="1" applyBorder="1" applyAlignment="1">
      <alignment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 horizontal="right"/>
    </xf>
    <xf numFmtId="16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6" fillId="0" borderId="11" xfId="0" applyFont="1" applyBorder="1" applyAlignment="1">
      <alignment/>
    </xf>
    <xf numFmtId="0" fontId="60" fillId="0" borderId="0" xfId="0" applyFont="1" applyAlignment="1">
      <alignment horizontal="right"/>
    </xf>
    <xf numFmtId="2" fontId="0" fillId="0" borderId="11" xfId="0" applyNumberFormat="1" applyBorder="1" applyAlignment="1">
      <alignment wrapText="1"/>
    </xf>
    <xf numFmtId="2" fontId="67" fillId="0" borderId="11" xfId="0" applyNumberFormat="1" applyFont="1" applyFill="1" applyBorder="1" applyAlignment="1">
      <alignment horizontal="justify" vertical="top"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left" wrapText="1"/>
      <protection/>
    </xf>
    <xf numFmtId="0" fontId="24" fillId="0" borderId="14" xfId="0" applyNumberFormat="1" applyFont="1" applyFill="1" applyBorder="1" applyAlignment="1" applyProtection="1">
      <alignment horizontal="left" wrapText="1"/>
      <protection/>
    </xf>
    <xf numFmtId="49" fontId="24" fillId="0" borderId="10" xfId="0" applyNumberFormat="1" applyFont="1" applyFill="1" applyBorder="1" applyAlignment="1" applyProtection="1">
      <alignment vertical="top" wrapText="1"/>
      <protection/>
    </xf>
    <xf numFmtId="0" fontId="30" fillId="0" borderId="11" xfId="0" applyNumberFormat="1" applyFont="1" applyFill="1" applyBorder="1" applyAlignment="1" applyProtection="1">
      <alignment vertical="top" wrapText="1"/>
      <protection/>
    </xf>
    <xf numFmtId="0" fontId="68" fillId="0" borderId="0" xfId="0" applyNumberFormat="1" applyFont="1" applyFill="1" applyBorder="1" applyAlignment="1" applyProtection="1">
      <alignment vertical="top"/>
      <protection/>
    </xf>
    <xf numFmtId="0" fontId="70" fillId="0" borderId="0" xfId="0" applyNumberFormat="1" applyFont="1" applyFill="1" applyBorder="1" applyAlignment="1" applyProtection="1">
      <alignment vertical="top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25" fillId="0" borderId="12" xfId="53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26" fillId="0" borderId="0" xfId="53" applyNumberFormat="1" applyFont="1" applyFill="1" applyBorder="1" applyAlignment="1" applyProtection="1">
      <alignment vertical="top" wrapText="1"/>
      <protection/>
    </xf>
    <xf numFmtId="0" fontId="43" fillId="0" borderId="0" xfId="0" applyFont="1" applyBorder="1" applyAlignment="1">
      <alignment vertical="top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2" fontId="0" fillId="0" borderId="0" xfId="0" applyNumberFormat="1" applyFill="1" applyAlignment="1">
      <alignment vertical="top"/>
    </xf>
    <xf numFmtId="0" fontId="34" fillId="0" borderId="0" xfId="0" applyFont="1" applyFill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0" fontId="34" fillId="0" borderId="0" xfId="0" applyNumberFormat="1" applyFont="1" applyFill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2" fontId="38" fillId="0" borderId="0" xfId="0" applyNumberFormat="1" applyFont="1" applyAlignment="1">
      <alignment vertical="top"/>
    </xf>
    <xf numFmtId="0" fontId="40" fillId="0" borderId="0" xfId="0" applyFont="1" applyAlignment="1">
      <alignment vertical="top"/>
    </xf>
    <xf numFmtId="0" fontId="34" fillId="0" borderId="0" xfId="0" applyFont="1" applyBorder="1" applyAlignment="1">
      <alignment vertical="top"/>
    </xf>
    <xf numFmtId="49" fontId="50" fillId="0" borderId="11" xfId="53" applyNumberFormat="1" applyFont="1" applyFill="1" applyBorder="1" applyAlignment="1">
      <alignment horizontal="left" vertical="top" wrapText="1"/>
    </xf>
    <xf numFmtId="0" fontId="50" fillId="0" borderId="11" xfId="53" applyFont="1" applyFill="1" applyBorder="1" applyAlignment="1">
      <alignment horizontal="left" vertical="top" wrapText="1"/>
    </xf>
    <xf numFmtId="0" fontId="21" fillId="0" borderId="13" xfId="53" applyNumberFormat="1" applyFont="1" applyFill="1" applyBorder="1" applyAlignment="1" applyProtection="1">
      <alignment horizontal="left" vertical="top" wrapText="1"/>
      <protection/>
    </xf>
    <xf numFmtId="2" fontId="34" fillId="0" borderId="11" xfId="0" applyNumberFormat="1" applyFont="1" applyFill="1" applyBorder="1" applyAlignment="1">
      <alignment horizontal="left" vertical="top"/>
    </xf>
    <xf numFmtId="2" fontId="51" fillId="0" borderId="11" xfId="0" applyNumberFormat="1" applyFont="1" applyFill="1" applyBorder="1" applyAlignment="1">
      <alignment horizontal="left" vertical="top"/>
    </xf>
    <xf numFmtId="2" fontId="0" fillId="0" borderId="11" xfId="0" applyNumberFormat="1" applyFont="1" applyFill="1" applyBorder="1" applyAlignment="1">
      <alignment horizontal="left" vertical="top"/>
    </xf>
    <xf numFmtId="49" fontId="47" fillId="0" borderId="11" xfId="53" applyNumberFormat="1" applyFont="1" applyFill="1" applyBorder="1" applyAlignment="1">
      <alignment horizontal="left" vertical="top" wrapText="1"/>
    </xf>
    <xf numFmtId="2" fontId="48" fillId="0" borderId="11" xfId="0" applyNumberFormat="1" applyFont="1" applyFill="1" applyBorder="1" applyAlignment="1">
      <alignment horizontal="left" vertical="top"/>
    </xf>
    <xf numFmtId="2" fontId="46" fillId="0" borderId="11" xfId="0" applyNumberFormat="1" applyFont="1" applyFill="1" applyBorder="1" applyAlignment="1">
      <alignment horizontal="left" vertical="top"/>
    </xf>
    <xf numFmtId="0" fontId="24" fillId="0" borderId="12" xfId="0" applyFont="1" applyBorder="1" applyAlignment="1">
      <alignment horizontal="left" vertical="top" wrapText="1"/>
    </xf>
    <xf numFmtId="0" fontId="25" fillId="0" borderId="13" xfId="53" applyNumberFormat="1" applyFont="1" applyFill="1" applyBorder="1" applyAlignment="1" applyProtection="1">
      <alignment horizontal="left" vertical="top" wrapText="1"/>
      <protection/>
    </xf>
    <xf numFmtId="2" fontId="21" fillId="0" borderId="11" xfId="53" applyNumberFormat="1" applyFont="1" applyFill="1" applyBorder="1" applyAlignment="1" applyProtection="1">
      <alignment horizontal="left" vertical="top" wrapText="1"/>
      <protection/>
    </xf>
    <xf numFmtId="2" fontId="24" fillId="0" borderId="11" xfId="53" applyNumberFormat="1" applyFont="1" applyFill="1" applyBorder="1" applyAlignment="1" applyProtection="1">
      <alignment horizontal="left" vertical="top" wrapText="1"/>
      <protection/>
    </xf>
    <xf numFmtId="2" fontId="0" fillId="0" borderId="11" xfId="0" applyNumberFormat="1" applyBorder="1" applyAlignment="1">
      <alignment horizontal="left" vertical="top"/>
    </xf>
    <xf numFmtId="2" fontId="34" fillId="0" borderId="11" xfId="0" applyNumberFormat="1" applyFont="1" applyBorder="1" applyAlignment="1">
      <alignment horizontal="left" vertical="top"/>
    </xf>
    <xf numFmtId="2" fontId="43" fillId="0" borderId="11" xfId="0" applyNumberFormat="1" applyFont="1" applyBorder="1" applyAlignment="1">
      <alignment horizontal="left" vertical="top"/>
    </xf>
    <xf numFmtId="0" fontId="25" fillId="0" borderId="13" xfId="53" applyFont="1" applyFill="1" applyBorder="1" applyAlignment="1">
      <alignment horizontal="left" vertical="top" wrapText="1"/>
    </xf>
    <xf numFmtId="49" fontId="0" fillId="22" borderId="11" xfId="0" applyNumberFormat="1" applyFill="1" applyBorder="1" applyAlignment="1">
      <alignment horizontal="left" vertical="top"/>
    </xf>
    <xf numFmtId="0" fontId="27" fillId="24" borderId="11" xfId="53" applyFont="1" applyFill="1" applyBorder="1" applyAlignment="1" quotePrefix="1">
      <alignment horizontal="left" vertical="top"/>
    </xf>
    <xf numFmtId="0" fontId="23" fillId="24" borderId="12" xfId="53" applyFont="1" applyFill="1" applyBorder="1" applyAlignment="1">
      <alignment horizontal="left" vertical="top" wrapText="1"/>
    </xf>
    <xf numFmtId="0" fontId="22" fillId="24" borderId="11" xfId="53" applyFont="1" applyFill="1" applyBorder="1" applyAlignment="1">
      <alignment horizontal="left" vertical="top" wrapText="1"/>
    </xf>
    <xf numFmtId="0" fontId="22" fillId="24" borderId="15" xfId="53" applyNumberFormat="1" applyFont="1" applyFill="1" applyBorder="1" applyAlignment="1" applyProtection="1">
      <alignment horizontal="left" vertical="top" wrapText="1"/>
      <protection/>
    </xf>
    <xf numFmtId="2" fontId="34" fillId="24" borderId="11" xfId="0" applyNumberFormat="1" applyFont="1" applyFill="1" applyBorder="1" applyAlignment="1">
      <alignment horizontal="left" vertical="top"/>
    </xf>
    <xf numFmtId="0" fontId="21" fillId="0" borderId="11" xfId="53" applyFont="1" applyFill="1" applyBorder="1" applyAlignment="1">
      <alignment horizontal="left" vertical="top" wrapText="1"/>
    </xf>
    <xf numFmtId="2" fontId="36" fillId="0" borderId="11" xfId="0" applyNumberFormat="1" applyFont="1" applyFill="1" applyBorder="1" applyAlignment="1">
      <alignment horizontal="left" vertical="top"/>
    </xf>
    <xf numFmtId="2" fontId="44" fillId="0" borderId="11" xfId="0" applyNumberFormat="1" applyFont="1" applyFill="1" applyBorder="1" applyAlignment="1">
      <alignment horizontal="left" vertical="top"/>
    </xf>
    <xf numFmtId="2" fontId="58" fillId="0" borderId="11" xfId="0" applyNumberFormat="1" applyFont="1" applyFill="1" applyBorder="1" applyAlignment="1">
      <alignment horizontal="left" vertical="top"/>
    </xf>
    <xf numFmtId="2" fontId="59" fillId="0" borderId="11" xfId="0" applyNumberFormat="1" applyFont="1" applyFill="1" applyBorder="1" applyAlignment="1">
      <alignment horizontal="left" vertical="top"/>
    </xf>
    <xf numFmtId="0" fontId="21" fillId="0" borderId="11" xfId="53" applyFont="1" applyBorder="1" applyAlignment="1" quotePrefix="1">
      <alignment horizontal="left" vertical="top"/>
    </xf>
    <xf numFmtId="0" fontId="21" fillId="0" borderId="11" xfId="53" applyFont="1" applyBorder="1" applyAlignment="1">
      <alignment horizontal="left" vertical="top" wrapText="1"/>
    </xf>
    <xf numFmtId="2" fontId="37" fillId="0" borderId="11" xfId="53" applyNumberFormat="1" applyFont="1" applyFill="1" applyBorder="1" applyAlignment="1" applyProtection="1">
      <alignment horizontal="left" vertical="top" wrapText="1"/>
      <protection/>
    </xf>
    <xf numFmtId="2" fontId="36" fillId="0" borderId="11" xfId="0" applyNumberFormat="1" applyFont="1" applyBorder="1" applyAlignment="1">
      <alignment horizontal="left" vertical="top"/>
    </xf>
    <xf numFmtId="2" fontId="44" fillId="0" borderId="11" xfId="0" applyNumberFormat="1" applyFont="1" applyBorder="1" applyAlignment="1">
      <alignment horizontal="left" vertical="top"/>
    </xf>
    <xf numFmtId="2" fontId="35" fillId="0" borderId="11" xfId="0" applyNumberFormat="1" applyFont="1" applyBorder="1" applyAlignment="1">
      <alignment horizontal="left" vertical="top"/>
    </xf>
    <xf numFmtId="2" fontId="43" fillId="0" borderId="11" xfId="0" applyNumberFormat="1" applyFont="1" applyBorder="1" applyAlignment="1">
      <alignment horizontal="left" vertical="top" wrapText="1"/>
    </xf>
    <xf numFmtId="2" fontId="52" fillId="0" borderId="11" xfId="0" applyNumberFormat="1" applyFont="1" applyFill="1" applyBorder="1" applyAlignment="1">
      <alignment horizontal="left" vertical="top"/>
    </xf>
    <xf numFmtId="0" fontId="28" fillId="0" borderId="11" xfId="53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top"/>
    </xf>
    <xf numFmtId="2" fontId="56" fillId="0" borderId="11" xfId="0" applyNumberFormat="1" applyFont="1" applyFill="1" applyBorder="1" applyAlignment="1">
      <alignment horizontal="left" vertical="top"/>
    </xf>
    <xf numFmtId="49" fontId="61" fillId="0" borderId="11" xfId="0" applyNumberFormat="1" applyFont="1" applyFill="1" applyBorder="1" applyAlignment="1">
      <alignment horizontal="left" vertical="top"/>
    </xf>
    <xf numFmtId="2" fontId="38" fillId="0" borderId="11" xfId="0" applyNumberFormat="1" applyFont="1" applyBorder="1" applyAlignment="1">
      <alignment horizontal="left" vertical="top"/>
    </xf>
    <xf numFmtId="0" fontId="29" fillId="0" borderId="11" xfId="53" applyNumberFormat="1" applyFont="1" applyFill="1" applyBorder="1" applyAlignment="1" applyProtection="1">
      <alignment horizontal="left" vertical="top" wrapText="1"/>
      <protection/>
    </xf>
    <xf numFmtId="0" fontId="26" fillId="24" borderId="12" xfId="53" applyFont="1" applyFill="1" applyBorder="1" applyAlignment="1">
      <alignment horizontal="left" vertical="top" wrapText="1"/>
    </xf>
    <xf numFmtId="2" fontId="40" fillId="24" borderId="11" xfId="0" applyNumberFormat="1" applyFont="1" applyFill="1" applyBorder="1" applyAlignment="1">
      <alignment horizontal="left" vertical="top"/>
    </xf>
    <xf numFmtId="0" fontId="30" fillId="0" borderId="11" xfId="53" applyNumberFormat="1" applyFont="1" applyFill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 wrapText="1"/>
    </xf>
    <xf numFmtId="2" fontId="55" fillId="0" borderId="11" xfId="53" applyNumberFormat="1" applyFont="1" applyFill="1" applyBorder="1" applyAlignment="1" applyProtection="1">
      <alignment horizontal="left" vertical="top" wrapText="1"/>
      <protection/>
    </xf>
    <xf numFmtId="2" fontId="35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top" wrapText="1"/>
    </xf>
    <xf numFmtId="2" fontId="44" fillId="0" borderId="11" xfId="0" applyNumberFormat="1" applyFont="1" applyBorder="1" applyAlignment="1">
      <alignment horizontal="left" vertical="top" wrapText="1"/>
    </xf>
    <xf numFmtId="2" fontId="34" fillId="0" borderId="11" xfId="0" applyNumberFormat="1" applyFont="1" applyBorder="1" applyAlignment="1">
      <alignment horizontal="left" vertical="top" wrapText="1"/>
    </xf>
    <xf numFmtId="2" fontId="34" fillId="0" borderId="11" xfId="0" applyNumberFormat="1" applyFont="1" applyFill="1" applyBorder="1" applyAlignment="1">
      <alignment horizontal="left" vertical="top" wrapText="1"/>
    </xf>
    <xf numFmtId="2" fontId="57" fillId="0" borderId="11" xfId="0" applyNumberFormat="1" applyFont="1" applyFill="1" applyBorder="1" applyAlignment="1">
      <alignment horizontal="left" vertical="top"/>
    </xf>
    <xf numFmtId="2" fontId="62" fillId="0" borderId="11" xfId="0" applyNumberFormat="1" applyFont="1" applyFill="1" applyBorder="1" applyAlignment="1">
      <alignment horizontal="left" vertical="top"/>
    </xf>
    <xf numFmtId="0" fontId="21" fillId="0" borderId="12" xfId="53" applyFont="1" applyBorder="1" applyAlignment="1">
      <alignment horizontal="left" vertical="top" wrapText="1"/>
    </xf>
    <xf numFmtId="0" fontId="24" fillId="0" borderId="13" xfId="53" applyNumberFormat="1" applyFont="1" applyFill="1" applyBorder="1" applyAlignment="1" applyProtection="1">
      <alignment horizontal="left" vertical="top" wrapText="1"/>
      <protection/>
    </xf>
    <xf numFmtId="0" fontId="31" fillId="0" borderId="11" xfId="53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2" fontId="34" fillId="25" borderId="11" xfId="0" applyNumberFormat="1" applyFont="1" applyFill="1" applyBorder="1" applyAlignment="1">
      <alignment horizontal="left" vertical="top"/>
    </xf>
    <xf numFmtId="2" fontId="0" fillId="0" borderId="11" xfId="0" applyNumberFormat="1" applyFill="1" applyBorder="1" applyAlignment="1">
      <alignment horizontal="left" vertical="top"/>
    </xf>
    <xf numFmtId="2" fontId="0" fillId="22" borderId="11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64" fillId="0" borderId="11" xfId="0" applyNumberFormat="1" applyFont="1" applyFill="1" applyBorder="1" applyAlignment="1">
      <alignment horizontal="left" vertical="top"/>
    </xf>
    <xf numFmtId="2" fontId="63" fillId="0" borderId="11" xfId="0" applyNumberFormat="1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/>
    </xf>
    <xf numFmtId="49" fontId="31" fillId="0" borderId="11" xfId="53" applyNumberFormat="1" applyFont="1" applyFill="1" applyBorder="1" applyAlignment="1" applyProtection="1">
      <alignment horizontal="left" vertical="top" wrapText="1"/>
      <protection/>
    </xf>
    <xf numFmtId="0" fontId="21" fillId="0" borderId="11" xfId="53" applyNumberFormat="1" applyFont="1" applyFill="1" applyBorder="1" applyAlignment="1" applyProtection="1">
      <alignment horizontal="left" vertical="top"/>
      <protection/>
    </xf>
    <xf numFmtId="0" fontId="25" fillId="0" borderId="12" xfId="53" applyNumberFormat="1" applyFont="1" applyFill="1" applyBorder="1" applyAlignment="1" applyProtection="1">
      <alignment horizontal="left" vertical="top" wrapText="1"/>
      <protection/>
    </xf>
    <xf numFmtId="0" fontId="22" fillId="0" borderId="11" xfId="53" applyNumberFormat="1" applyFont="1" applyFill="1" applyBorder="1" applyAlignment="1" applyProtection="1">
      <alignment horizontal="left" vertical="top" wrapText="1"/>
      <protection/>
    </xf>
    <xf numFmtId="2" fontId="21" fillId="0" borderId="11" xfId="53" applyNumberFormat="1" applyFont="1" applyFill="1" applyBorder="1" applyAlignment="1" applyProtection="1">
      <alignment horizontal="left" vertical="top"/>
      <protection/>
    </xf>
    <xf numFmtId="2" fontId="22" fillId="0" borderId="11" xfId="53" applyNumberFormat="1" applyFont="1" applyFill="1" applyBorder="1" applyAlignment="1" applyProtection="1">
      <alignment horizontal="left" vertical="top"/>
      <protection/>
    </xf>
    <xf numFmtId="2" fontId="45" fillId="22" borderId="11" xfId="0" applyNumberFormat="1" applyFont="1" applyFill="1" applyBorder="1" applyAlignment="1">
      <alignment horizontal="left" vertical="top"/>
    </xf>
    <xf numFmtId="49" fontId="31" fillId="0" borderId="12" xfId="53" applyNumberFormat="1" applyFont="1" applyFill="1" applyBorder="1" applyAlignment="1" applyProtection="1">
      <alignment horizontal="left" vertical="top" wrapText="1"/>
      <protection/>
    </xf>
    <xf numFmtId="0" fontId="26" fillId="0" borderId="12" xfId="53" applyNumberFormat="1" applyFont="1" applyFill="1" applyBorder="1" applyAlignment="1" applyProtection="1">
      <alignment horizontal="left" vertical="top" wrapText="1"/>
      <protection/>
    </xf>
    <xf numFmtId="0" fontId="25" fillId="0" borderId="12" xfId="0" applyFont="1" applyFill="1" applyBorder="1" applyAlignment="1">
      <alignment horizontal="left" vertical="top" wrapText="1"/>
    </xf>
    <xf numFmtId="2" fontId="65" fillId="0" borderId="11" xfId="0" applyNumberFormat="1" applyFont="1" applyFill="1" applyBorder="1" applyAlignment="1">
      <alignment horizontal="left" vertical="top"/>
    </xf>
    <xf numFmtId="0" fontId="32" fillId="24" borderId="12" xfId="53" applyNumberFormat="1" applyFont="1" applyFill="1" applyBorder="1" applyAlignment="1" applyProtection="1">
      <alignment horizontal="left" vertical="top"/>
      <protection/>
    </xf>
    <xf numFmtId="49" fontId="33" fillId="24" borderId="13" xfId="53" applyNumberFormat="1" applyFont="1" applyFill="1" applyBorder="1" applyAlignment="1" applyProtection="1">
      <alignment horizontal="left" vertical="top" wrapText="1"/>
      <protection/>
    </xf>
    <xf numFmtId="49" fontId="33" fillId="24" borderId="12" xfId="53" applyNumberFormat="1" applyFont="1" applyFill="1" applyBorder="1" applyAlignment="1" applyProtection="1">
      <alignment horizontal="left" vertical="top" wrapText="1"/>
      <protection/>
    </xf>
    <xf numFmtId="0" fontId="24" fillId="24" borderId="12" xfId="53" applyNumberFormat="1" applyFont="1" applyFill="1" applyBorder="1" applyAlignment="1" applyProtection="1">
      <alignment horizontal="left" vertical="top"/>
      <protection/>
    </xf>
    <xf numFmtId="0" fontId="21" fillId="0" borderId="11" xfId="53" applyFont="1" applyFill="1" applyBorder="1" applyAlignment="1" quotePrefix="1">
      <alignment horizontal="left" vertical="top"/>
    </xf>
    <xf numFmtId="0" fontId="0" fillId="0" borderId="11" xfId="0" applyFill="1" applyBorder="1" applyAlignment="1">
      <alignment horizontal="left" vertical="top"/>
    </xf>
    <xf numFmtId="2" fontId="35" fillId="0" borderId="11" xfId="0" applyNumberFormat="1" applyFont="1" applyFill="1" applyBorder="1" applyAlignment="1">
      <alignment horizontal="left" vertical="top"/>
    </xf>
    <xf numFmtId="0" fontId="25" fillId="0" borderId="11" xfId="53" applyNumberFormat="1" applyFont="1" applyFill="1" applyBorder="1" applyAlignment="1" applyProtection="1">
      <alignment vertical="top" wrapText="1"/>
      <protection/>
    </xf>
    <xf numFmtId="0" fontId="25" fillId="0" borderId="12" xfId="0" applyFont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1" fillId="0" borderId="14" xfId="53" applyFont="1" applyBorder="1" applyAlignment="1" quotePrefix="1">
      <alignment horizontal="left" vertical="top"/>
    </xf>
    <xf numFmtId="0" fontId="25" fillId="0" borderId="16" xfId="0" applyFont="1" applyFill="1" applyBorder="1" applyAlignment="1">
      <alignment horizontal="left" vertical="top" wrapText="1"/>
    </xf>
    <xf numFmtId="0" fontId="30" fillId="0" borderId="14" xfId="0" applyFont="1" applyBorder="1" applyAlignment="1">
      <alignment/>
    </xf>
    <xf numFmtId="0" fontId="30" fillId="0" borderId="0" xfId="0" applyFont="1" applyAlignment="1">
      <alignment wrapText="1"/>
    </xf>
    <xf numFmtId="0" fontId="24" fillId="0" borderId="11" xfId="53" applyFont="1" applyFill="1" applyBorder="1" applyAlignment="1">
      <alignment horizontal="left" vertical="top" wrapText="1"/>
    </xf>
    <xf numFmtId="0" fontId="30" fillId="0" borderId="11" xfId="0" applyFont="1" applyBorder="1" applyAlignment="1">
      <alignment wrapText="1"/>
    </xf>
    <xf numFmtId="0" fontId="28" fillId="0" borderId="12" xfId="53" applyNumberFormat="1" applyFont="1" applyFill="1" applyBorder="1" applyAlignment="1" applyProtection="1">
      <alignment horizontal="left" vertical="top" wrapText="1"/>
      <protection/>
    </xf>
    <xf numFmtId="0" fontId="71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2" fontId="70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Font="1" applyAlignment="1">
      <alignment vertical="top"/>
    </xf>
    <xf numFmtId="0" fontId="24" fillId="0" borderId="0" xfId="0" applyFont="1" applyAlignment="1">
      <alignment vertical="top"/>
    </xf>
    <xf numFmtId="49" fontId="34" fillId="24" borderId="17" xfId="53" applyNumberFormat="1" applyFont="1" applyFill="1" applyBorder="1" applyAlignment="1">
      <alignment horizontal="center" vertical="center" wrapText="1"/>
    </xf>
    <xf numFmtId="0" fontId="34" fillId="24" borderId="17" xfId="53" applyFont="1" applyFill="1" applyBorder="1" applyAlignment="1">
      <alignment vertical="center" wrapText="1"/>
    </xf>
    <xf numFmtId="0" fontId="23" fillId="24" borderId="15" xfId="53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 horizontal="left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3"/>
  <sheetViews>
    <sheetView tabSelected="1" zoomScalePageLayoutView="0" workbookViewId="0" topLeftCell="A28">
      <selection activeCell="CC5" sqref="CC5"/>
    </sheetView>
  </sheetViews>
  <sheetFormatPr defaultColWidth="9.00390625" defaultRowHeight="12.75"/>
  <cols>
    <col min="2" max="2" width="10.375" style="0" customWidth="1"/>
    <col min="3" max="3" width="21.50390625" style="0" customWidth="1"/>
    <col min="4" max="4" width="5.625" style="0" customWidth="1"/>
    <col min="5" max="5" width="49.50390625" style="0" customWidth="1"/>
    <col min="6" max="6" width="0.37109375" style="0" hidden="1" customWidth="1"/>
    <col min="7" max="7" width="10.625" style="0" hidden="1" customWidth="1"/>
    <col min="8" max="8" width="11.375" style="0" hidden="1" customWidth="1"/>
    <col min="9" max="9" width="10.375" style="0" hidden="1" customWidth="1"/>
    <col min="10" max="10" width="10.125" style="0" hidden="1" customWidth="1"/>
    <col min="11" max="11" width="9.50390625" style="0" hidden="1" customWidth="1"/>
    <col min="12" max="12" width="4.00390625" style="0" hidden="1" customWidth="1"/>
    <col min="13" max="13" width="0.12890625" style="0" hidden="1" customWidth="1"/>
    <col min="14" max="14" width="10.625" style="0" hidden="1" customWidth="1"/>
    <col min="15" max="15" width="12.375" style="0" hidden="1" customWidth="1"/>
    <col min="16" max="16" width="13.375" style="0" hidden="1" customWidth="1"/>
    <col min="17" max="17" width="11.375" style="0" hidden="1" customWidth="1"/>
    <col min="18" max="18" width="10.875" style="0" hidden="1" customWidth="1"/>
    <col min="19" max="19" width="11.625" style="0" hidden="1" customWidth="1"/>
    <col min="20" max="20" width="10.875" style="0" hidden="1" customWidth="1"/>
    <col min="21" max="21" width="11.125" style="0" hidden="1" customWidth="1"/>
    <col min="22" max="22" width="9.50390625" style="0" hidden="1" customWidth="1"/>
    <col min="23" max="23" width="13.875" style="0" hidden="1" customWidth="1"/>
    <col min="24" max="24" width="9.875" style="0" hidden="1" customWidth="1"/>
    <col min="25" max="25" width="10.875" style="0" hidden="1" customWidth="1"/>
    <col min="26" max="26" width="10.125" style="0" hidden="1" customWidth="1"/>
    <col min="27" max="27" width="10.50390625" style="0" hidden="1" customWidth="1"/>
    <col min="28" max="28" width="1.875" style="0" hidden="1" customWidth="1"/>
    <col min="29" max="29" width="1.4921875" style="0" hidden="1" customWidth="1"/>
    <col min="30" max="30" width="9.50390625" style="0" hidden="1" customWidth="1"/>
    <col min="31" max="32" width="10.00390625" style="0" hidden="1" customWidth="1"/>
    <col min="33" max="33" width="10.50390625" style="0" hidden="1" customWidth="1"/>
    <col min="34" max="34" width="11.50390625" style="0" hidden="1" customWidth="1"/>
    <col min="35" max="35" width="12.00390625" style="0" hidden="1" customWidth="1"/>
    <col min="36" max="36" width="10.375" style="0" hidden="1" customWidth="1"/>
    <col min="37" max="37" width="13.375" style="0" hidden="1" customWidth="1"/>
    <col min="38" max="38" width="9.625" style="0" hidden="1" customWidth="1"/>
    <col min="39" max="39" width="11.125" style="0" hidden="1" customWidth="1"/>
    <col min="40" max="41" width="10.875" style="0" hidden="1" customWidth="1"/>
    <col min="42" max="42" width="9.875" style="0" hidden="1" customWidth="1"/>
    <col min="43" max="43" width="12.375" style="0" hidden="1" customWidth="1"/>
    <col min="44" max="44" width="10.375" style="0" hidden="1" customWidth="1"/>
    <col min="45" max="45" width="11.875" style="0" hidden="1" customWidth="1"/>
    <col min="46" max="46" width="6.50390625" style="0" hidden="1" customWidth="1"/>
    <col min="47" max="47" width="10.875" style="0" hidden="1" customWidth="1"/>
    <col min="48" max="48" width="9.50390625" style="0" hidden="1" customWidth="1"/>
    <col min="49" max="49" width="11.50390625" style="0" hidden="1" customWidth="1"/>
    <col min="50" max="51" width="11.375" style="0" hidden="1" customWidth="1"/>
    <col min="52" max="52" width="9.125" style="0" hidden="1" customWidth="1"/>
    <col min="53" max="53" width="10.50390625" style="0" hidden="1" customWidth="1"/>
    <col min="54" max="55" width="10.875" style="0" hidden="1" customWidth="1"/>
    <col min="56" max="57" width="9.125" style="0" hidden="1" customWidth="1"/>
    <col min="58" max="58" width="12.00390625" style="0" hidden="1" customWidth="1"/>
    <col min="59" max="59" width="9.125" style="0" hidden="1" customWidth="1"/>
    <col min="60" max="60" width="10.375" style="0" hidden="1" customWidth="1"/>
    <col min="61" max="61" width="10.50390625" style="0" hidden="1" customWidth="1"/>
    <col min="62" max="62" width="8.875" style="0" hidden="1" customWidth="1"/>
    <col min="63" max="63" width="9.625" style="0" hidden="1" customWidth="1"/>
    <col min="64" max="65" width="11.375" style="0" hidden="1" customWidth="1"/>
    <col min="66" max="66" width="11.50390625" style="0" hidden="1" customWidth="1"/>
    <col min="67" max="67" width="11.00390625" style="0" hidden="1" customWidth="1"/>
    <col min="68" max="68" width="9.00390625" style="0" hidden="1" customWidth="1"/>
    <col min="69" max="70" width="9.50390625" style="0" hidden="1" customWidth="1"/>
    <col min="71" max="71" width="11.00390625" style="0" hidden="1" customWidth="1"/>
    <col min="72" max="72" width="11.375" style="0" hidden="1" customWidth="1"/>
    <col min="73" max="73" width="11.00390625" style="0" hidden="1" customWidth="1"/>
    <col min="74" max="77" width="9.50390625" style="0" hidden="1" customWidth="1"/>
    <col min="78" max="78" width="11.00390625" style="0" hidden="1" customWidth="1"/>
    <col min="79" max="79" width="10.875" style="0" hidden="1" customWidth="1"/>
    <col min="80" max="82" width="10.50390625" style="0" customWidth="1"/>
    <col min="83" max="83" width="12.00390625" style="0" customWidth="1"/>
    <col min="84" max="84" width="9.875" style="0" hidden="1" customWidth="1"/>
  </cols>
  <sheetData>
    <row r="1" spans="81:83" ht="18">
      <c r="CC1" s="175" t="s">
        <v>204</v>
      </c>
      <c r="CD1" s="175"/>
      <c r="CE1" s="175"/>
    </row>
    <row r="2" spans="81:83" ht="18">
      <c r="CC2" s="176" t="s">
        <v>178</v>
      </c>
      <c r="CD2" s="176"/>
      <c r="CE2" s="175"/>
    </row>
    <row r="3" spans="81:83" ht="18">
      <c r="CC3" s="177" t="s">
        <v>179</v>
      </c>
      <c r="CD3" s="177"/>
      <c r="CE3" s="175"/>
    </row>
    <row r="4" spans="81:83" ht="18">
      <c r="CC4" s="177" t="s">
        <v>206</v>
      </c>
      <c r="CD4" s="177"/>
      <c r="CE4" s="175"/>
    </row>
    <row r="5" spans="81:83" ht="18">
      <c r="CC5" s="177" t="s">
        <v>213</v>
      </c>
      <c r="CD5" s="177"/>
      <c r="CE5" s="175"/>
    </row>
    <row r="8" spans="3:9" ht="16.5">
      <c r="C8" s="42" t="s">
        <v>205</v>
      </c>
      <c r="D8" s="42"/>
      <c r="E8" s="42"/>
      <c r="F8" s="42"/>
      <c r="G8" s="42"/>
      <c r="H8" s="42"/>
      <c r="I8" s="42"/>
    </row>
    <row r="9" spans="4:9" ht="17.25">
      <c r="D9" s="44"/>
      <c r="E9" s="43"/>
      <c r="F9" s="43"/>
      <c r="G9" s="43"/>
      <c r="H9" s="43"/>
      <c r="I9" s="43"/>
    </row>
    <row r="10" spans="2:83" ht="12.75" customHeight="1">
      <c r="B10" s="37" t="s">
        <v>168</v>
      </c>
      <c r="C10" s="38" t="s">
        <v>169</v>
      </c>
      <c r="D10" s="39"/>
      <c r="E10" s="181" t="s">
        <v>170</v>
      </c>
      <c r="F10" s="178" t="s">
        <v>171</v>
      </c>
      <c r="G10" s="178" t="s">
        <v>172</v>
      </c>
      <c r="H10" s="178" t="s">
        <v>173</v>
      </c>
      <c r="I10" s="179" t="s">
        <v>174</v>
      </c>
      <c r="J10" s="179" t="s">
        <v>174</v>
      </c>
      <c r="CB10" s="178" t="s">
        <v>171</v>
      </c>
      <c r="CC10" s="178" t="s">
        <v>172</v>
      </c>
      <c r="CD10" s="178" t="s">
        <v>173</v>
      </c>
      <c r="CE10" s="179" t="s">
        <v>174</v>
      </c>
    </row>
    <row r="11" spans="2:84" ht="102.75" customHeight="1">
      <c r="B11" s="40" t="s">
        <v>175</v>
      </c>
      <c r="C11" s="41" t="s">
        <v>176</v>
      </c>
      <c r="D11" s="40" t="s">
        <v>177</v>
      </c>
      <c r="E11" s="182"/>
      <c r="F11" s="178"/>
      <c r="G11" s="178"/>
      <c r="H11" s="178"/>
      <c r="I11" s="180"/>
      <c r="J11" s="180"/>
      <c r="K11" s="4" t="s">
        <v>22</v>
      </c>
      <c r="L11" s="4" t="s">
        <v>23</v>
      </c>
      <c r="M11" s="33" t="s">
        <v>40</v>
      </c>
      <c r="N11" s="14" t="s">
        <v>24</v>
      </c>
      <c r="O11" s="4" t="s">
        <v>44</v>
      </c>
      <c r="P11" s="4" t="s">
        <v>45</v>
      </c>
      <c r="Q11" s="14" t="s">
        <v>41</v>
      </c>
      <c r="R11" s="14" t="s">
        <v>55</v>
      </c>
      <c r="S11" s="15" t="s">
        <v>56</v>
      </c>
      <c r="T11" s="16" t="s">
        <v>81</v>
      </c>
      <c r="U11" s="16" t="s">
        <v>82</v>
      </c>
      <c r="V11" s="17" t="s">
        <v>65</v>
      </c>
      <c r="W11" s="4" t="s">
        <v>72</v>
      </c>
      <c r="X11" s="4" t="s">
        <v>73</v>
      </c>
      <c r="Y11" s="17" t="s">
        <v>78</v>
      </c>
      <c r="Z11" s="13" t="s">
        <v>80</v>
      </c>
      <c r="AA11" s="12" t="s">
        <v>83</v>
      </c>
      <c r="AB11" s="11" t="s">
        <v>74</v>
      </c>
      <c r="AC11" s="4" t="s">
        <v>75</v>
      </c>
      <c r="AD11" s="4" t="s">
        <v>77</v>
      </c>
      <c r="AE11" s="4" t="s">
        <v>79</v>
      </c>
      <c r="AF11" s="4"/>
      <c r="AG11" s="12" t="s">
        <v>87</v>
      </c>
      <c r="AH11" s="13" t="s">
        <v>88</v>
      </c>
      <c r="AI11" s="12" t="s">
        <v>89</v>
      </c>
      <c r="AJ11" s="20" t="s">
        <v>90</v>
      </c>
      <c r="AK11" s="11" t="s">
        <v>91</v>
      </c>
      <c r="AL11" s="11" t="s">
        <v>92</v>
      </c>
      <c r="AM11" s="4" t="s">
        <v>93</v>
      </c>
      <c r="AN11" s="21" t="s">
        <v>95</v>
      </c>
      <c r="AO11" s="16" t="s">
        <v>98</v>
      </c>
      <c r="AP11" s="22" t="s">
        <v>65</v>
      </c>
      <c r="AQ11" s="12" t="s">
        <v>99</v>
      </c>
      <c r="AR11" s="13" t="s">
        <v>100</v>
      </c>
      <c r="AS11" s="12" t="s">
        <v>101</v>
      </c>
      <c r="AT11" s="22" t="s">
        <v>65</v>
      </c>
      <c r="AU11" s="4" t="s">
        <v>112</v>
      </c>
      <c r="AV11" s="4" t="s">
        <v>113</v>
      </c>
      <c r="AW11" s="25" t="s">
        <v>114</v>
      </c>
      <c r="AX11" s="4" t="s">
        <v>121</v>
      </c>
      <c r="AY11" s="16" t="s">
        <v>120</v>
      </c>
      <c r="AZ11" s="22" t="s">
        <v>65</v>
      </c>
      <c r="BA11" s="12" t="s">
        <v>126</v>
      </c>
      <c r="BB11" s="13" t="s">
        <v>127</v>
      </c>
      <c r="BC11" s="12" t="s">
        <v>128</v>
      </c>
      <c r="BD11" s="4"/>
      <c r="BE11" s="21" t="s">
        <v>135</v>
      </c>
      <c r="BF11" s="16" t="s">
        <v>162</v>
      </c>
      <c r="BG11" s="22" t="s">
        <v>65</v>
      </c>
      <c r="BH11" s="4" t="s">
        <v>140</v>
      </c>
      <c r="BI11" s="30" t="s">
        <v>147</v>
      </c>
      <c r="BJ11" s="4" t="s">
        <v>141</v>
      </c>
      <c r="BK11" s="4" t="s">
        <v>142</v>
      </c>
      <c r="BL11" s="4" t="s">
        <v>143</v>
      </c>
      <c r="BM11" s="12" t="s">
        <v>144</v>
      </c>
      <c r="BN11" s="13" t="s">
        <v>145</v>
      </c>
      <c r="BO11" s="12" t="s">
        <v>146</v>
      </c>
      <c r="BP11" s="4"/>
      <c r="BQ11" s="4" t="s">
        <v>157</v>
      </c>
      <c r="BR11" s="4" t="s">
        <v>158</v>
      </c>
      <c r="BS11" s="11" t="s">
        <v>159</v>
      </c>
      <c r="BT11" s="12" t="s">
        <v>163</v>
      </c>
      <c r="BU11" s="12" t="s">
        <v>160</v>
      </c>
      <c r="BV11" s="13" t="s">
        <v>161</v>
      </c>
      <c r="BW11" s="22" t="s">
        <v>65</v>
      </c>
      <c r="BX11" s="35" t="s">
        <v>165</v>
      </c>
      <c r="BY11" s="35"/>
      <c r="BZ11" s="12" t="s">
        <v>166</v>
      </c>
      <c r="CA11" s="12" t="s">
        <v>160</v>
      </c>
      <c r="CB11" s="178"/>
      <c r="CC11" s="178"/>
      <c r="CD11" s="178"/>
      <c r="CE11" s="180"/>
      <c r="CF11" s="21"/>
    </row>
    <row r="12" spans="1:84" ht="32.25" customHeight="1">
      <c r="A12" s="28"/>
      <c r="B12" s="172" t="s">
        <v>5</v>
      </c>
      <c r="C12" s="1" t="s">
        <v>4</v>
      </c>
      <c r="D12" s="173"/>
      <c r="E12" s="174" t="s">
        <v>6</v>
      </c>
      <c r="F12" s="6">
        <f aca="true" t="shared" si="0" ref="F12:AK12">SUM(F13:F20)</f>
        <v>400000</v>
      </c>
      <c r="G12" s="6">
        <f t="shared" si="0"/>
        <v>400000</v>
      </c>
      <c r="H12" s="6">
        <f t="shared" si="0"/>
        <v>1091700</v>
      </c>
      <c r="I12" s="6">
        <f t="shared" si="0"/>
        <v>0</v>
      </c>
      <c r="J12" s="6">
        <f t="shared" si="0"/>
        <v>230700</v>
      </c>
      <c r="K12" s="6">
        <f t="shared" si="0"/>
        <v>336000</v>
      </c>
      <c r="L12" s="6">
        <f t="shared" si="0"/>
        <v>300000</v>
      </c>
      <c r="M12" s="6">
        <f t="shared" si="0"/>
        <v>0</v>
      </c>
      <c r="N12" s="6">
        <f t="shared" si="0"/>
        <v>0</v>
      </c>
      <c r="O12" s="6">
        <f t="shared" si="0"/>
        <v>54000</v>
      </c>
      <c r="P12" s="6">
        <f t="shared" si="0"/>
        <v>181240</v>
      </c>
      <c r="Q12" s="6">
        <f t="shared" si="0"/>
        <v>170000</v>
      </c>
      <c r="R12" s="6">
        <f t="shared" si="0"/>
        <v>220000</v>
      </c>
      <c r="S12" s="6">
        <f t="shared" si="0"/>
        <v>0</v>
      </c>
      <c r="T12" s="6">
        <f t="shared" si="0"/>
        <v>1726940</v>
      </c>
      <c r="U12" s="6">
        <f t="shared" si="0"/>
        <v>2213990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1501940</v>
      </c>
      <c r="Z12" s="6">
        <f t="shared" si="0"/>
        <v>235240</v>
      </c>
      <c r="AA12" s="6">
        <f t="shared" si="0"/>
        <v>1266700</v>
      </c>
      <c r="AB12" s="6">
        <f t="shared" si="0"/>
        <v>250000</v>
      </c>
      <c r="AC12" s="6">
        <f t="shared" si="0"/>
        <v>22050</v>
      </c>
      <c r="AD12" s="6">
        <f t="shared" si="0"/>
        <v>0</v>
      </c>
      <c r="AE12" s="6">
        <f t="shared" si="0"/>
        <v>0</v>
      </c>
      <c r="AF12" s="6">
        <f t="shared" si="0"/>
        <v>0</v>
      </c>
      <c r="AG12" s="6">
        <f t="shared" si="0"/>
        <v>1773990</v>
      </c>
      <c r="AH12" s="6">
        <f t="shared" si="0"/>
        <v>272050</v>
      </c>
      <c r="AI12" s="6">
        <f t="shared" si="0"/>
        <v>1501940</v>
      </c>
      <c r="AJ12" s="6">
        <f t="shared" si="0"/>
        <v>290000</v>
      </c>
      <c r="AK12" s="6">
        <f t="shared" si="0"/>
        <v>0</v>
      </c>
      <c r="AL12" s="6">
        <f aca="true" t="shared" si="1" ref="AL12:AT12">SUM(AL13:AL20)</f>
        <v>0</v>
      </c>
      <c r="AM12" s="6">
        <f t="shared" si="1"/>
        <v>0</v>
      </c>
      <c r="AN12" s="6">
        <f t="shared" si="1"/>
        <v>66100</v>
      </c>
      <c r="AO12" s="6">
        <f t="shared" si="1"/>
        <v>2280090</v>
      </c>
      <c r="AP12" s="6">
        <f t="shared" si="1"/>
        <v>0</v>
      </c>
      <c r="AQ12" s="6">
        <f t="shared" si="1"/>
        <v>2063990</v>
      </c>
      <c r="AR12" s="6">
        <f t="shared" si="1"/>
        <v>290000</v>
      </c>
      <c r="AS12" s="6">
        <f t="shared" si="1"/>
        <v>1773990</v>
      </c>
      <c r="AT12" s="6">
        <f t="shared" si="1"/>
        <v>0</v>
      </c>
      <c r="AU12" s="6">
        <f aca="true" t="shared" si="2" ref="AU12:BD12">SUM(AU13:AU20)</f>
        <v>66100</v>
      </c>
      <c r="AV12" s="6">
        <f t="shared" si="2"/>
        <v>0</v>
      </c>
      <c r="AW12" s="6">
        <f t="shared" si="2"/>
        <v>192000</v>
      </c>
      <c r="AX12" s="6">
        <f t="shared" si="2"/>
        <v>159400</v>
      </c>
      <c r="AY12" s="6">
        <f t="shared" si="2"/>
        <v>2472090</v>
      </c>
      <c r="AZ12" s="6">
        <f t="shared" si="2"/>
        <v>0</v>
      </c>
      <c r="BA12" s="6">
        <f t="shared" si="2"/>
        <v>2289490</v>
      </c>
      <c r="BB12" s="6">
        <f t="shared" si="2"/>
        <v>225500</v>
      </c>
      <c r="BC12" s="6">
        <f t="shared" si="2"/>
        <v>2063990</v>
      </c>
      <c r="BD12" s="6">
        <f t="shared" si="2"/>
        <v>0</v>
      </c>
      <c r="BE12" s="6">
        <f aca="true" t="shared" si="3" ref="BE12:BK12">SUM(BE13:BE20)</f>
        <v>0</v>
      </c>
      <c r="BF12" s="6">
        <f t="shared" si="3"/>
        <v>2472090</v>
      </c>
      <c r="BG12" s="6">
        <f t="shared" si="3"/>
        <v>0</v>
      </c>
      <c r="BH12" s="6">
        <f t="shared" si="3"/>
        <v>0</v>
      </c>
      <c r="BI12" s="6">
        <f t="shared" si="3"/>
        <v>0</v>
      </c>
      <c r="BJ12" s="6">
        <f t="shared" si="3"/>
        <v>0</v>
      </c>
      <c r="BK12" s="6">
        <f t="shared" si="3"/>
        <v>0</v>
      </c>
      <c r="BL12" s="6">
        <f>SUM(BL13:BL20)</f>
        <v>0</v>
      </c>
      <c r="BM12" s="6">
        <f>SUM(BM13:BM20)</f>
        <v>2289490</v>
      </c>
      <c r="BN12" s="6">
        <f>SUM(BN13:BN20)</f>
        <v>225500</v>
      </c>
      <c r="BO12" s="6">
        <f>SUM(BO13:BO20)</f>
        <v>2063990</v>
      </c>
      <c r="BP12" s="6">
        <f>SUM(BP13:BP20)</f>
        <v>0</v>
      </c>
      <c r="BQ12" s="6">
        <f aca="true" t="shared" si="4" ref="BQ12:CA12">SUM(BQ13:BQ20)</f>
        <v>0</v>
      </c>
      <c r="BR12" s="6">
        <f t="shared" si="4"/>
        <v>0</v>
      </c>
      <c r="BS12" s="6">
        <f t="shared" si="4"/>
        <v>0</v>
      </c>
      <c r="BT12" s="6">
        <f t="shared" si="4"/>
        <v>2289490</v>
      </c>
      <c r="BU12" s="6">
        <f t="shared" si="4"/>
        <v>2063990</v>
      </c>
      <c r="BV12" s="6">
        <f t="shared" si="4"/>
        <v>225500</v>
      </c>
      <c r="BW12" s="6">
        <f t="shared" si="4"/>
        <v>0</v>
      </c>
      <c r="BX12" s="6">
        <f t="shared" si="4"/>
        <v>75000</v>
      </c>
      <c r="BY12" s="6">
        <f t="shared" si="4"/>
        <v>0</v>
      </c>
      <c r="BZ12" s="6">
        <f t="shared" si="4"/>
        <v>2364490</v>
      </c>
      <c r="CA12" s="6">
        <f t="shared" si="4"/>
        <v>2063990</v>
      </c>
      <c r="CB12" s="6"/>
      <c r="CC12" s="6"/>
      <c r="CD12" s="6"/>
      <c r="CE12" s="6">
        <f>SUM(CE13:CE20)</f>
        <v>2572090</v>
      </c>
      <c r="CF12" s="6"/>
    </row>
    <row r="13" spans="1:84" ht="27">
      <c r="A13" s="28"/>
      <c r="B13" s="69" t="s">
        <v>47</v>
      </c>
      <c r="C13" s="161" t="s">
        <v>198</v>
      </c>
      <c r="D13" s="70">
        <v>3110</v>
      </c>
      <c r="E13" s="71" t="s">
        <v>1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 t="s">
        <v>48</v>
      </c>
      <c r="R13" s="72"/>
      <c r="S13" s="72"/>
      <c r="T13" s="72"/>
      <c r="U13" s="72">
        <v>11310</v>
      </c>
      <c r="V13" s="74" t="s">
        <v>60</v>
      </c>
      <c r="W13" s="72"/>
      <c r="X13" s="72"/>
      <c r="Y13" s="72">
        <f aca="true" t="shared" si="5" ref="Y13:Y20">G13+J13+K13+L13+M13+O13+P13+W13+X13</f>
        <v>0</v>
      </c>
      <c r="Z13" s="72"/>
      <c r="AA13" s="72">
        <f aca="true" t="shared" si="6" ref="AA13:AA20">Y13-Z13</f>
        <v>0</v>
      </c>
      <c r="AB13" s="72"/>
      <c r="AC13" s="72">
        <v>11310</v>
      </c>
      <c r="AD13" s="72"/>
      <c r="AE13" s="72"/>
      <c r="AF13" s="72"/>
      <c r="AG13" s="72">
        <f aca="true" t="shared" si="7" ref="AG13:AG20">Y13+AB13+AC13+AD13+AE13+AF13</f>
        <v>11310</v>
      </c>
      <c r="AH13" s="72">
        <v>11310</v>
      </c>
      <c r="AI13" s="72">
        <f aca="true" t="shared" si="8" ref="AI13:AI20">AG13-AH13</f>
        <v>0</v>
      </c>
      <c r="AJ13" s="72"/>
      <c r="AK13" s="72"/>
      <c r="AL13" s="72"/>
      <c r="AM13" s="72"/>
      <c r="AN13" s="72"/>
      <c r="AO13" s="72">
        <v>11310</v>
      </c>
      <c r="AP13" s="74" t="s">
        <v>60</v>
      </c>
      <c r="AQ13" s="72">
        <f>AG13+AJ13+AK13+AL13+AM13</f>
        <v>11310</v>
      </c>
      <c r="AR13" s="72">
        <v>0</v>
      </c>
      <c r="AS13" s="72">
        <v>11310</v>
      </c>
      <c r="AT13" s="74" t="s">
        <v>60</v>
      </c>
      <c r="AU13" s="72"/>
      <c r="AV13" s="72"/>
      <c r="AW13" s="72">
        <v>27000</v>
      </c>
      <c r="AX13" s="72"/>
      <c r="AY13" s="72">
        <f>AO13+AW13</f>
        <v>38310</v>
      </c>
      <c r="AZ13" s="74" t="s">
        <v>60</v>
      </c>
      <c r="BA13" s="72">
        <v>11310</v>
      </c>
      <c r="BB13" s="72"/>
      <c r="BC13" s="72">
        <v>11310</v>
      </c>
      <c r="BD13" s="74" t="s">
        <v>60</v>
      </c>
      <c r="BE13" s="72"/>
      <c r="BF13" s="72">
        <v>38310</v>
      </c>
      <c r="BG13" s="74" t="s">
        <v>60</v>
      </c>
      <c r="BH13" s="72"/>
      <c r="BI13" s="72"/>
      <c r="BJ13" s="72"/>
      <c r="BK13" s="72"/>
      <c r="BL13" s="72">
        <f>SUM(BH13:BK13)</f>
        <v>0</v>
      </c>
      <c r="BM13" s="72">
        <v>11310</v>
      </c>
      <c r="BN13" s="72"/>
      <c r="BO13" s="72">
        <v>11310</v>
      </c>
      <c r="BP13" s="74" t="s">
        <v>60</v>
      </c>
      <c r="BQ13" s="72"/>
      <c r="BR13" s="72"/>
      <c r="BS13" s="72">
        <f>SUM(BQ13:BR13)</f>
        <v>0</v>
      </c>
      <c r="BT13" s="72">
        <f>BM13+BS13</f>
        <v>11310</v>
      </c>
      <c r="BU13" s="72">
        <v>11310</v>
      </c>
      <c r="BV13" s="72"/>
      <c r="BW13" s="74" t="s">
        <v>60</v>
      </c>
      <c r="BX13" s="72"/>
      <c r="BY13" s="72"/>
      <c r="BZ13" s="72">
        <v>11310</v>
      </c>
      <c r="CA13" s="72">
        <v>11310</v>
      </c>
      <c r="CB13" s="72"/>
      <c r="CC13" s="72"/>
      <c r="CD13" s="72"/>
      <c r="CE13" s="72">
        <v>38310</v>
      </c>
      <c r="CF13" s="9"/>
    </row>
    <row r="14" spans="1:84" ht="23.25" customHeight="1">
      <c r="A14" s="28"/>
      <c r="B14" s="75" t="s">
        <v>42</v>
      </c>
      <c r="C14" s="160" t="s">
        <v>197</v>
      </c>
      <c r="D14" s="70">
        <v>3110</v>
      </c>
      <c r="E14" s="71" t="s">
        <v>1</v>
      </c>
      <c r="F14" s="72"/>
      <c r="G14" s="72"/>
      <c r="H14" s="72"/>
      <c r="I14" s="72"/>
      <c r="J14" s="72"/>
      <c r="K14" s="72"/>
      <c r="L14" s="72"/>
      <c r="M14" s="72"/>
      <c r="N14" s="76" t="s">
        <v>61</v>
      </c>
      <c r="O14" s="72"/>
      <c r="P14" s="72">
        <v>181240</v>
      </c>
      <c r="Q14" s="73"/>
      <c r="R14" s="73" t="s">
        <v>49</v>
      </c>
      <c r="S14" s="72" t="s">
        <v>59</v>
      </c>
      <c r="T14" s="72">
        <v>181240</v>
      </c>
      <c r="U14" s="72">
        <v>266980</v>
      </c>
      <c r="V14" s="18" t="s">
        <v>62</v>
      </c>
      <c r="W14" s="72"/>
      <c r="X14" s="72"/>
      <c r="Y14" s="72">
        <f t="shared" si="5"/>
        <v>181240</v>
      </c>
      <c r="Z14" s="72">
        <v>181240</v>
      </c>
      <c r="AA14" s="72">
        <f t="shared" si="6"/>
        <v>0</v>
      </c>
      <c r="AB14" s="72"/>
      <c r="AC14" s="72">
        <v>10740</v>
      </c>
      <c r="AD14" s="72"/>
      <c r="AE14" s="72"/>
      <c r="AF14" s="72"/>
      <c r="AG14" s="72">
        <f t="shared" si="7"/>
        <v>191980</v>
      </c>
      <c r="AH14" s="72">
        <v>10740</v>
      </c>
      <c r="AI14" s="72">
        <f t="shared" si="8"/>
        <v>181240</v>
      </c>
      <c r="AJ14" s="72"/>
      <c r="AK14" s="72"/>
      <c r="AL14" s="72"/>
      <c r="AM14" s="72"/>
      <c r="AN14" s="72"/>
      <c r="AO14" s="72">
        <v>266980</v>
      </c>
      <c r="AP14" s="18" t="s">
        <v>62</v>
      </c>
      <c r="AQ14" s="72">
        <f aca="true" t="shared" si="9" ref="AQ14:AQ20">AG14+AJ14+AK14+AL14+AM14</f>
        <v>191980</v>
      </c>
      <c r="AR14" s="72">
        <v>0</v>
      </c>
      <c r="AS14" s="72">
        <f>AH14+AI14</f>
        <v>191980</v>
      </c>
      <c r="AT14" s="18" t="s">
        <v>105</v>
      </c>
      <c r="AU14" s="72"/>
      <c r="AV14" s="72"/>
      <c r="AW14" s="72">
        <v>85000</v>
      </c>
      <c r="AX14" s="72">
        <v>85000</v>
      </c>
      <c r="AY14" s="72">
        <f aca="true" t="shared" si="10" ref="AY14:AY20">AO14+AW14</f>
        <v>351980</v>
      </c>
      <c r="AZ14" s="18" t="s">
        <v>124</v>
      </c>
      <c r="BA14" s="72">
        <v>276980</v>
      </c>
      <c r="BB14" s="72">
        <v>85000</v>
      </c>
      <c r="BC14" s="72">
        <v>191980</v>
      </c>
      <c r="BD14" s="77" t="s">
        <v>105</v>
      </c>
      <c r="BE14" s="72"/>
      <c r="BF14" s="72">
        <v>351980</v>
      </c>
      <c r="BG14" s="18" t="s">
        <v>124</v>
      </c>
      <c r="BH14" s="72"/>
      <c r="BI14" s="72"/>
      <c r="BJ14" s="72"/>
      <c r="BK14" s="72"/>
      <c r="BL14" s="72">
        <f aca="true" t="shared" si="11" ref="BL14:BL20">SUM(BH14:BK14)</f>
        <v>0</v>
      </c>
      <c r="BM14" s="72">
        <v>276980</v>
      </c>
      <c r="BN14" s="72">
        <v>85000</v>
      </c>
      <c r="BO14" s="72">
        <v>191980</v>
      </c>
      <c r="BP14" s="77" t="s">
        <v>105</v>
      </c>
      <c r="BQ14" s="72"/>
      <c r="BR14" s="72"/>
      <c r="BS14" s="72">
        <f aca="true" t="shared" si="12" ref="BS14:BS20">SUM(BQ14:BR14)</f>
        <v>0</v>
      </c>
      <c r="BT14" s="72">
        <f aca="true" t="shared" si="13" ref="BT14:BT20">BM14+BS14</f>
        <v>276980</v>
      </c>
      <c r="BU14" s="72">
        <v>191980</v>
      </c>
      <c r="BV14" s="72">
        <v>85000</v>
      </c>
      <c r="BW14" s="77" t="s">
        <v>105</v>
      </c>
      <c r="BX14" s="72"/>
      <c r="BY14" s="72"/>
      <c r="BZ14" s="72">
        <v>276980</v>
      </c>
      <c r="CA14" s="72">
        <v>191980</v>
      </c>
      <c r="CB14" s="72"/>
      <c r="CC14" s="72"/>
      <c r="CD14" s="72"/>
      <c r="CE14" s="72">
        <v>351980</v>
      </c>
      <c r="CF14" s="9"/>
    </row>
    <row r="15" spans="1:84" ht="26.25">
      <c r="A15" s="28"/>
      <c r="B15" s="75" t="s">
        <v>42</v>
      </c>
      <c r="C15" s="160" t="s">
        <v>197</v>
      </c>
      <c r="D15" s="70">
        <v>3132</v>
      </c>
      <c r="E15" s="3" t="s">
        <v>94</v>
      </c>
      <c r="F15" s="72"/>
      <c r="G15" s="72"/>
      <c r="H15" s="72"/>
      <c r="I15" s="72"/>
      <c r="J15" s="72"/>
      <c r="K15" s="72"/>
      <c r="L15" s="72"/>
      <c r="M15" s="72"/>
      <c r="N15" s="76"/>
      <c r="O15" s="72"/>
      <c r="P15" s="72"/>
      <c r="Q15" s="73"/>
      <c r="R15" s="73"/>
      <c r="S15" s="72"/>
      <c r="T15" s="72"/>
      <c r="U15" s="72"/>
      <c r="V15" s="1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>
        <v>66100</v>
      </c>
      <c r="AO15" s="72">
        <v>66100</v>
      </c>
      <c r="AP15" s="72" t="s">
        <v>108</v>
      </c>
      <c r="AQ15" s="72">
        <f t="shared" si="9"/>
        <v>0</v>
      </c>
      <c r="AR15" s="72">
        <v>0</v>
      </c>
      <c r="AS15" s="72">
        <v>0</v>
      </c>
      <c r="AT15" s="72"/>
      <c r="AU15" s="72">
        <v>66100</v>
      </c>
      <c r="AV15" s="72"/>
      <c r="AW15" s="72"/>
      <c r="AX15" s="72"/>
      <c r="AY15" s="72">
        <f t="shared" si="10"/>
        <v>66100</v>
      </c>
      <c r="AZ15" s="74" t="s">
        <v>125</v>
      </c>
      <c r="BA15" s="72">
        <v>66100</v>
      </c>
      <c r="BB15" s="72">
        <v>66100</v>
      </c>
      <c r="BC15" s="72">
        <v>0</v>
      </c>
      <c r="BD15" s="72"/>
      <c r="BE15" s="72"/>
      <c r="BF15" s="72">
        <v>66100</v>
      </c>
      <c r="BG15" s="74" t="s">
        <v>125</v>
      </c>
      <c r="BH15" s="72"/>
      <c r="BI15" s="72"/>
      <c r="BJ15" s="72"/>
      <c r="BK15" s="72"/>
      <c r="BL15" s="72">
        <f t="shared" si="11"/>
        <v>0</v>
      </c>
      <c r="BM15" s="72">
        <v>66100</v>
      </c>
      <c r="BN15" s="72">
        <v>66100</v>
      </c>
      <c r="BO15" s="72">
        <v>0</v>
      </c>
      <c r="BP15" s="74" t="s">
        <v>125</v>
      </c>
      <c r="BQ15" s="72"/>
      <c r="BR15" s="72"/>
      <c r="BS15" s="72">
        <f t="shared" si="12"/>
        <v>0</v>
      </c>
      <c r="BT15" s="72">
        <f t="shared" si="13"/>
        <v>66100</v>
      </c>
      <c r="BU15" s="72"/>
      <c r="BV15" s="72">
        <v>66100</v>
      </c>
      <c r="BW15" s="74" t="s">
        <v>125</v>
      </c>
      <c r="BX15" s="72"/>
      <c r="BY15" s="72"/>
      <c r="BZ15" s="72">
        <v>66100</v>
      </c>
      <c r="CA15" s="74"/>
      <c r="CB15" s="72"/>
      <c r="CC15" s="72"/>
      <c r="CD15" s="72"/>
      <c r="CE15" s="72">
        <v>66100</v>
      </c>
      <c r="CF15" s="9"/>
    </row>
    <row r="16" spans="1:84" ht="26.25">
      <c r="A16" s="28"/>
      <c r="B16" s="75" t="s">
        <v>42</v>
      </c>
      <c r="C16" s="160" t="s">
        <v>197</v>
      </c>
      <c r="D16" s="70">
        <v>3132</v>
      </c>
      <c r="E16" s="78" t="s">
        <v>129</v>
      </c>
      <c r="F16" s="72"/>
      <c r="G16" s="72"/>
      <c r="H16" s="72"/>
      <c r="I16" s="72"/>
      <c r="J16" s="72"/>
      <c r="K16" s="72"/>
      <c r="L16" s="72"/>
      <c r="M16" s="72"/>
      <c r="N16" s="76"/>
      <c r="O16" s="72"/>
      <c r="P16" s="72"/>
      <c r="Q16" s="73"/>
      <c r="R16" s="73"/>
      <c r="S16" s="72"/>
      <c r="T16" s="72"/>
      <c r="U16" s="72"/>
      <c r="V16" s="1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>
        <v>80000</v>
      </c>
      <c r="AX16" s="72">
        <v>74400</v>
      </c>
      <c r="AY16" s="72">
        <f t="shared" si="10"/>
        <v>80000</v>
      </c>
      <c r="AZ16" s="74" t="s">
        <v>123</v>
      </c>
      <c r="BA16" s="72">
        <v>74400</v>
      </c>
      <c r="BB16" s="72">
        <v>74400</v>
      </c>
      <c r="BC16" s="72">
        <v>0</v>
      </c>
      <c r="BD16" s="72"/>
      <c r="BE16" s="72"/>
      <c r="BF16" s="72">
        <v>80000</v>
      </c>
      <c r="BG16" s="74" t="s">
        <v>123</v>
      </c>
      <c r="BH16" s="72"/>
      <c r="BI16" s="72"/>
      <c r="BJ16" s="72"/>
      <c r="BK16" s="72"/>
      <c r="BL16" s="72">
        <f t="shared" si="11"/>
        <v>0</v>
      </c>
      <c r="BM16" s="72">
        <v>74400</v>
      </c>
      <c r="BN16" s="72">
        <v>74400</v>
      </c>
      <c r="BO16" s="72">
        <v>0</v>
      </c>
      <c r="BP16" s="74" t="s">
        <v>123</v>
      </c>
      <c r="BQ16" s="72"/>
      <c r="BR16" s="72"/>
      <c r="BS16" s="72">
        <f t="shared" si="12"/>
        <v>0</v>
      </c>
      <c r="BT16" s="72">
        <f t="shared" si="13"/>
        <v>74400</v>
      </c>
      <c r="BU16" s="72"/>
      <c r="BV16" s="72">
        <v>74400</v>
      </c>
      <c r="BW16" s="74" t="s">
        <v>123</v>
      </c>
      <c r="BX16" s="72"/>
      <c r="BY16" s="72"/>
      <c r="BZ16" s="72">
        <v>74400</v>
      </c>
      <c r="CA16" s="74"/>
      <c r="CB16" s="72"/>
      <c r="CC16" s="72"/>
      <c r="CD16" s="72"/>
      <c r="CE16" s="72">
        <v>80000</v>
      </c>
      <c r="CF16" s="9"/>
    </row>
    <row r="17" spans="1:84" ht="48.75" customHeight="1">
      <c r="A17" s="28"/>
      <c r="B17" s="2">
        <v>180409</v>
      </c>
      <c r="C17" s="164" t="s">
        <v>201</v>
      </c>
      <c r="D17" s="2">
        <v>3210</v>
      </c>
      <c r="E17" s="79" t="s">
        <v>7</v>
      </c>
      <c r="F17" s="80">
        <v>200000</v>
      </c>
      <c r="G17" s="81">
        <v>200000</v>
      </c>
      <c r="H17" s="82">
        <v>76000</v>
      </c>
      <c r="I17" s="82"/>
      <c r="J17" s="82"/>
      <c r="K17" s="82">
        <v>76000</v>
      </c>
      <c r="L17" s="82"/>
      <c r="M17" s="82"/>
      <c r="N17" s="82"/>
      <c r="O17" s="82"/>
      <c r="P17" s="82"/>
      <c r="Q17" s="82">
        <v>30000</v>
      </c>
      <c r="R17" s="82"/>
      <c r="S17" s="82"/>
      <c r="T17" s="72">
        <v>276000</v>
      </c>
      <c r="U17" s="83">
        <v>306000</v>
      </c>
      <c r="V17" s="82" t="s">
        <v>70</v>
      </c>
      <c r="W17" s="82"/>
      <c r="X17" s="82"/>
      <c r="Y17" s="72">
        <f t="shared" si="5"/>
        <v>276000</v>
      </c>
      <c r="Z17" s="72"/>
      <c r="AA17" s="72">
        <f t="shared" si="6"/>
        <v>276000</v>
      </c>
      <c r="AB17" s="82">
        <v>30000</v>
      </c>
      <c r="AC17" s="82"/>
      <c r="AD17" s="82"/>
      <c r="AE17" s="82"/>
      <c r="AF17" s="82"/>
      <c r="AG17" s="72">
        <f t="shared" si="7"/>
        <v>306000</v>
      </c>
      <c r="AH17" s="82">
        <v>30000</v>
      </c>
      <c r="AI17" s="72">
        <f t="shared" si="8"/>
        <v>276000</v>
      </c>
      <c r="AJ17" s="82"/>
      <c r="AK17" s="82"/>
      <c r="AL17" s="82"/>
      <c r="AM17" s="82"/>
      <c r="AN17" s="82"/>
      <c r="AO17" s="83">
        <v>306000</v>
      </c>
      <c r="AP17" s="82" t="s">
        <v>70</v>
      </c>
      <c r="AQ17" s="72">
        <v>306000</v>
      </c>
      <c r="AR17" s="82"/>
      <c r="AS17" s="82">
        <v>306000</v>
      </c>
      <c r="AT17" s="82"/>
      <c r="AU17" s="72"/>
      <c r="AV17" s="72"/>
      <c r="AW17" s="72"/>
      <c r="AX17" s="72"/>
      <c r="AY17" s="72">
        <f t="shared" si="10"/>
        <v>306000</v>
      </c>
      <c r="AZ17" s="82" t="s">
        <v>70</v>
      </c>
      <c r="BA17" s="72">
        <v>306000</v>
      </c>
      <c r="BB17" s="72">
        <v>0</v>
      </c>
      <c r="BC17" s="72">
        <v>306000</v>
      </c>
      <c r="BD17" s="72"/>
      <c r="BE17" s="72"/>
      <c r="BF17" s="72">
        <v>306000</v>
      </c>
      <c r="BG17" s="82" t="s">
        <v>70</v>
      </c>
      <c r="BH17" s="72"/>
      <c r="BI17" s="72"/>
      <c r="BJ17" s="72"/>
      <c r="BK17" s="72"/>
      <c r="BL17" s="72">
        <f t="shared" si="11"/>
        <v>0</v>
      </c>
      <c r="BM17" s="72">
        <v>306000</v>
      </c>
      <c r="BN17" s="72">
        <v>0</v>
      </c>
      <c r="BO17" s="72">
        <v>306000</v>
      </c>
      <c r="BP17" s="82" t="s">
        <v>70</v>
      </c>
      <c r="BQ17" s="72"/>
      <c r="BR17" s="72"/>
      <c r="BS17" s="72">
        <f t="shared" si="12"/>
        <v>0</v>
      </c>
      <c r="BT17" s="72">
        <f t="shared" si="13"/>
        <v>306000</v>
      </c>
      <c r="BU17" s="72">
        <v>306000</v>
      </c>
      <c r="BV17" s="72"/>
      <c r="BW17" s="82" t="s">
        <v>70</v>
      </c>
      <c r="BX17" s="72"/>
      <c r="BY17" s="72"/>
      <c r="BZ17" s="72">
        <v>306000</v>
      </c>
      <c r="CA17" s="72">
        <v>306000</v>
      </c>
      <c r="CB17" s="72"/>
      <c r="CC17" s="72"/>
      <c r="CD17" s="72"/>
      <c r="CE17" s="72">
        <v>306000</v>
      </c>
      <c r="CF17" s="9"/>
    </row>
    <row r="18" spans="1:84" ht="51" customHeight="1">
      <c r="A18" s="28"/>
      <c r="B18" s="2">
        <v>180409</v>
      </c>
      <c r="C18" s="164" t="s">
        <v>201</v>
      </c>
      <c r="D18" s="2">
        <v>3210</v>
      </c>
      <c r="E18" s="79" t="s">
        <v>17</v>
      </c>
      <c r="F18" s="80">
        <v>50000</v>
      </c>
      <c r="G18" s="81">
        <v>50000</v>
      </c>
      <c r="H18" s="82">
        <v>525000</v>
      </c>
      <c r="I18" s="82"/>
      <c r="J18" s="82"/>
      <c r="K18" s="82"/>
      <c r="L18" s="82">
        <v>300000</v>
      </c>
      <c r="M18" s="82"/>
      <c r="N18" s="82"/>
      <c r="O18" s="82"/>
      <c r="P18" s="82"/>
      <c r="Q18" s="82"/>
      <c r="R18" s="82"/>
      <c r="S18" s="82"/>
      <c r="T18" s="83">
        <v>575000</v>
      </c>
      <c r="U18" s="83">
        <v>575000</v>
      </c>
      <c r="V18" s="84" t="s">
        <v>64</v>
      </c>
      <c r="W18" s="82"/>
      <c r="X18" s="82"/>
      <c r="Y18" s="72">
        <f t="shared" si="5"/>
        <v>350000</v>
      </c>
      <c r="Z18" s="72"/>
      <c r="AA18" s="72">
        <f t="shared" si="6"/>
        <v>350000</v>
      </c>
      <c r="AB18" s="82"/>
      <c r="AC18" s="82"/>
      <c r="AD18" s="82"/>
      <c r="AE18" s="82"/>
      <c r="AF18" s="82"/>
      <c r="AG18" s="72">
        <f t="shared" si="7"/>
        <v>350000</v>
      </c>
      <c r="AH18" s="82"/>
      <c r="AI18" s="72">
        <f t="shared" si="8"/>
        <v>350000</v>
      </c>
      <c r="AJ18" s="82">
        <v>150000</v>
      </c>
      <c r="AK18" s="82"/>
      <c r="AL18" s="82"/>
      <c r="AM18" s="82"/>
      <c r="AN18" s="82"/>
      <c r="AO18" s="83">
        <v>575000</v>
      </c>
      <c r="AP18" s="84" t="s">
        <v>64</v>
      </c>
      <c r="AQ18" s="72">
        <f t="shared" si="9"/>
        <v>500000</v>
      </c>
      <c r="AR18" s="82">
        <v>150000</v>
      </c>
      <c r="AS18" s="82">
        <v>350000</v>
      </c>
      <c r="AT18" s="82"/>
      <c r="AU18" s="72"/>
      <c r="AV18" s="72"/>
      <c r="AW18" s="72"/>
      <c r="AX18" s="72"/>
      <c r="AY18" s="72">
        <f t="shared" si="10"/>
        <v>575000</v>
      </c>
      <c r="AZ18" s="84" t="s">
        <v>64</v>
      </c>
      <c r="BA18" s="72">
        <v>500000</v>
      </c>
      <c r="BB18" s="72">
        <v>0</v>
      </c>
      <c r="BC18" s="72">
        <v>500000</v>
      </c>
      <c r="BD18" s="72"/>
      <c r="BE18" s="72"/>
      <c r="BF18" s="72">
        <v>575000</v>
      </c>
      <c r="BG18" s="84" t="s">
        <v>64</v>
      </c>
      <c r="BH18" s="72"/>
      <c r="BI18" s="72"/>
      <c r="BJ18" s="72"/>
      <c r="BK18" s="72"/>
      <c r="BL18" s="72">
        <f t="shared" si="11"/>
        <v>0</v>
      </c>
      <c r="BM18" s="72">
        <v>500000</v>
      </c>
      <c r="BN18" s="72">
        <v>0</v>
      </c>
      <c r="BO18" s="72">
        <v>500000</v>
      </c>
      <c r="BP18" s="84" t="s">
        <v>64</v>
      </c>
      <c r="BQ18" s="72"/>
      <c r="BR18" s="72"/>
      <c r="BS18" s="72">
        <f t="shared" si="12"/>
        <v>0</v>
      </c>
      <c r="BT18" s="72">
        <f t="shared" si="13"/>
        <v>500000</v>
      </c>
      <c r="BU18" s="72">
        <v>500000</v>
      </c>
      <c r="BV18" s="72"/>
      <c r="BW18" s="84" t="s">
        <v>64</v>
      </c>
      <c r="BX18" s="72">
        <v>75000</v>
      </c>
      <c r="BY18" s="72"/>
      <c r="BZ18" s="72">
        <v>575000</v>
      </c>
      <c r="CA18" s="72">
        <v>500000</v>
      </c>
      <c r="CB18" s="72"/>
      <c r="CC18" s="72"/>
      <c r="CD18" s="72"/>
      <c r="CE18" s="72">
        <v>575000</v>
      </c>
      <c r="CF18" s="9"/>
    </row>
    <row r="19" spans="1:84" ht="51.75" customHeight="1">
      <c r="A19" s="28"/>
      <c r="B19" s="2">
        <v>180409</v>
      </c>
      <c r="C19" s="164" t="s">
        <v>201</v>
      </c>
      <c r="D19" s="2">
        <v>3210</v>
      </c>
      <c r="E19" s="85" t="s">
        <v>19</v>
      </c>
      <c r="F19" s="80">
        <v>150000</v>
      </c>
      <c r="G19" s="81">
        <v>150000</v>
      </c>
      <c r="H19" s="82">
        <v>260000</v>
      </c>
      <c r="I19" s="82"/>
      <c r="J19" s="82"/>
      <c r="K19" s="82">
        <v>260000</v>
      </c>
      <c r="L19" s="82"/>
      <c r="M19" s="82"/>
      <c r="N19" s="86" t="s">
        <v>43</v>
      </c>
      <c r="O19" s="82">
        <v>54000</v>
      </c>
      <c r="P19" s="82"/>
      <c r="Q19" s="82">
        <v>140000</v>
      </c>
      <c r="R19" s="82">
        <v>220000</v>
      </c>
      <c r="S19" s="82"/>
      <c r="T19" s="72">
        <v>464000</v>
      </c>
      <c r="U19" s="83">
        <v>824000</v>
      </c>
      <c r="V19" s="84" t="s">
        <v>84</v>
      </c>
      <c r="W19" s="82"/>
      <c r="X19" s="82"/>
      <c r="Y19" s="72">
        <f t="shared" si="5"/>
        <v>464000</v>
      </c>
      <c r="Z19" s="72">
        <v>54000</v>
      </c>
      <c r="AA19" s="72">
        <f t="shared" si="6"/>
        <v>410000</v>
      </c>
      <c r="AB19" s="82">
        <v>220000</v>
      </c>
      <c r="AC19" s="82"/>
      <c r="AD19" s="82"/>
      <c r="AE19" s="82"/>
      <c r="AF19" s="82"/>
      <c r="AG19" s="72">
        <f t="shared" si="7"/>
        <v>684000</v>
      </c>
      <c r="AH19" s="82">
        <v>220000</v>
      </c>
      <c r="AI19" s="72">
        <f t="shared" si="8"/>
        <v>464000</v>
      </c>
      <c r="AJ19" s="82">
        <v>140000</v>
      </c>
      <c r="AK19" s="82"/>
      <c r="AL19" s="82"/>
      <c r="AM19" s="82"/>
      <c r="AN19" s="82"/>
      <c r="AO19" s="83">
        <v>824000</v>
      </c>
      <c r="AP19" s="84" t="s">
        <v>84</v>
      </c>
      <c r="AQ19" s="72">
        <v>824000</v>
      </c>
      <c r="AR19" s="82">
        <v>140000</v>
      </c>
      <c r="AS19" s="82">
        <v>684000</v>
      </c>
      <c r="AT19" s="82"/>
      <c r="AU19" s="72"/>
      <c r="AV19" s="72"/>
      <c r="AW19" s="72"/>
      <c r="AX19" s="72"/>
      <c r="AY19" s="72">
        <f t="shared" si="10"/>
        <v>824000</v>
      </c>
      <c r="AZ19" s="84" t="s">
        <v>84</v>
      </c>
      <c r="BA19" s="72">
        <v>824000</v>
      </c>
      <c r="BB19" s="72">
        <v>0</v>
      </c>
      <c r="BC19" s="72">
        <v>824000</v>
      </c>
      <c r="BD19" s="72"/>
      <c r="BE19" s="72"/>
      <c r="BF19" s="72">
        <v>824000</v>
      </c>
      <c r="BG19" s="84" t="s">
        <v>84</v>
      </c>
      <c r="BH19" s="72"/>
      <c r="BI19" s="72"/>
      <c r="BJ19" s="72"/>
      <c r="BK19" s="72"/>
      <c r="BL19" s="72">
        <f t="shared" si="11"/>
        <v>0</v>
      </c>
      <c r="BM19" s="72">
        <v>824000</v>
      </c>
      <c r="BN19" s="72">
        <v>0</v>
      </c>
      <c r="BO19" s="72">
        <v>824000</v>
      </c>
      <c r="BP19" s="84" t="s">
        <v>84</v>
      </c>
      <c r="BQ19" s="72"/>
      <c r="BR19" s="72"/>
      <c r="BS19" s="72">
        <f t="shared" si="12"/>
        <v>0</v>
      </c>
      <c r="BT19" s="72">
        <f t="shared" si="13"/>
        <v>824000</v>
      </c>
      <c r="BU19" s="72">
        <v>824000</v>
      </c>
      <c r="BV19" s="72"/>
      <c r="BW19" s="84" t="s">
        <v>84</v>
      </c>
      <c r="BX19" s="72"/>
      <c r="BY19" s="72"/>
      <c r="BZ19" s="72">
        <v>824000</v>
      </c>
      <c r="CA19" s="72">
        <v>824000</v>
      </c>
      <c r="CB19" s="72"/>
      <c r="CC19" s="72"/>
      <c r="CD19" s="72"/>
      <c r="CE19" s="72">
        <v>924000</v>
      </c>
      <c r="CF19" s="9"/>
    </row>
    <row r="20" spans="1:84" ht="48" customHeight="1">
      <c r="A20" s="28"/>
      <c r="B20" s="2">
        <v>180409</v>
      </c>
      <c r="C20" s="164" t="s">
        <v>201</v>
      </c>
      <c r="D20" s="2">
        <v>3210</v>
      </c>
      <c r="E20" s="79" t="s">
        <v>18</v>
      </c>
      <c r="F20" s="80"/>
      <c r="G20" s="81"/>
      <c r="H20" s="82">
        <v>230700</v>
      </c>
      <c r="I20" s="82"/>
      <c r="J20" s="82">
        <v>230700</v>
      </c>
      <c r="K20" s="82"/>
      <c r="L20" s="82"/>
      <c r="M20" s="82"/>
      <c r="N20" s="82"/>
      <c r="O20" s="82"/>
      <c r="P20" s="82"/>
      <c r="Q20" s="82"/>
      <c r="R20" s="82"/>
      <c r="S20" s="82"/>
      <c r="T20" s="83">
        <v>230700</v>
      </c>
      <c r="U20" s="83">
        <v>230700</v>
      </c>
      <c r="V20" s="82" t="s">
        <v>63</v>
      </c>
      <c r="W20" s="82"/>
      <c r="X20" s="82"/>
      <c r="Y20" s="72">
        <f t="shared" si="5"/>
        <v>230700</v>
      </c>
      <c r="Z20" s="72"/>
      <c r="AA20" s="72">
        <f t="shared" si="6"/>
        <v>230700</v>
      </c>
      <c r="AB20" s="82"/>
      <c r="AC20" s="82"/>
      <c r="AD20" s="82"/>
      <c r="AE20" s="82"/>
      <c r="AF20" s="82"/>
      <c r="AG20" s="72">
        <f t="shared" si="7"/>
        <v>230700</v>
      </c>
      <c r="AH20" s="82"/>
      <c r="AI20" s="72">
        <f t="shared" si="8"/>
        <v>230700</v>
      </c>
      <c r="AJ20" s="82"/>
      <c r="AK20" s="82"/>
      <c r="AL20" s="82"/>
      <c r="AM20" s="82"/>
      <c r="AN20" s="82"/>
      <c r="AO20" s="83">
        <v>230700</v>
      </c>
      <c r="AP20" s="82" t="s">
        <v>63</v>
      </c>
      <c r="AQ20" s="72">
        <f t="shared" si="9"/>
        <v>230700</v>
      </c>
      <c r="AR20" s="82">
        <v>0</v>
      </c>
      <c r="AS20" s="82">
        <v>230700</v>
      </c>
      <c r="AT20" s="82"/>
      <c r="AU20" s="72"/>
      <c r="AV20" s="72"/>
      <c r="AW20" s="72"/>
      <c r="AX20" s="72"/>
      <c r="AY20" s="72">
        <f t="shared" si="10"/>
        <v>230700</v>
      </c>
      <c r="AZ20" s="82" t="s">
        <v>63</v>
      </c>
      <c r="BA20" s="72">
        <v>230700</v>
      </c>
      <c r="BB20" s="72">
        <v>0</v>
      </c>
      <c r="BC20" s="72">
        <v>230700</v>
      </c>
      <c r="BD20" s="72"/>
      <c r="BE20" s="72"/>
      <c r="BF20" s="72">
        <v>230700</v>
      </c>
      <c r="BG20" s="82" t="s">
        <v>63</v>
      </c>
      <c r="BH20" s="72"/>
      <c r="BI20" s="72"/>
      <c r="BJ20" s="72"/>
      <c r="BK20" s="72"/>
      <c r="BL20" s="72">
        <f t="shared" si="11"/>
        <v>0</v>
      </c>
      <c r="BM20" s="72">
        <v>230700</v>
      </c>
      <c r="BN20" s="72">
        <v>0</v>
      </c>
      <c r="BO20" s="72">
        <v>230700</v>
      </c>
      <c r="BP20" s="82" t="s">
        <v>63</v>
      </c>
      <c r="BQ20" s="72"/>
      <c r="BR20" s="72"/>
      <c r="BS20" s="72">
        <f t="shared" si="12"/>
        <v>0</v>
      </c>
      <c r="BT20" s="72">
        <f t="shared" si="13"/>
        <v>230700</v>
      </c>
      <c r="BU20" s="72">
        <v>230700</v>
      </c>
      <c r="BV20" s="72"/>
      <c r="BW20" s="82" t="s">
        <v>63</v>
      </c>
      <c r="BX20" s="72"/>
      <c r="BY20" s="72"/>
      <c r="BZ20" s="72">
        <v>230700</v>
      </c>
      <c r="CA20" s="72">
        <v>230700</v>
      </c>
      <c r="CB20" s="72"/>
      <c r="CC20" s="72"/>
      <c r="CD20" s="72"/>
      <c r="CE20" s="72">
        <v>230700</v>
      </c>
      <c r="CF20" s="9"/>
    </row>
    <row r="21" spans="1:84" ht="17.25">
      <c r="A21" s="28"/>
      <c r="B21" s="87">
        <v>10</v>
      </c>
      <c r="C21" s="88" t="s">
        <v>13</v>
      </c>
      <c r="D21" s="89"/>
      <c r="E21" s="90" t="s">
        <v>6</v>
      </c>
      <c r="F21" s="91">
        <f>SUM(F22:F26)</f>
        <v>110000</v>
      </c>
      <c r="G21" s="91">
        <f aca="true" t="shared" si="14" ref="G21:AC21">SUM(G22:G26)</f>
        <v>14778</v>
      </c>
      <c r="H21" s="91">
        <f t="shared" si="14"/>
        <v>32268</v>
      </c>
      <c r="I21" s="91">
        <f t="shared" si="14"/>
        <v>0</v>
      </c>
      <c r="J21" s="91">
        <f t="shared" si="14"/>
        <v>0</v>
      </c>
      <c r="K21" s="91">
        <f t="shared" si="14"/>
        <v>0</v>
      </c>
      <c r="L21" s="91">
        <f t="shared" si="14"/>
        <v>0</v>
      </c>
      <c r="M21" s="91">
        <f t="shared" si="14"/>
        <v>0</v>
      </c>
      <c r="N21" s="91">
        <f t="shared" si="14"/>
        <v>0</v>
      </c>
      <c r="O21" s="91">
        <f t="shared" si="14"/>
        <v>0</v>
      </c>
      <c r="P21" s="91">
        <f t="shared" si="14"/>
        <v>0</v>
      </c>
      <c r="Q21" s="91">
        <f t="shared" si="14"/>
        <v>30000</v>
      </c>
      <c r="R21" s="91">
        <f t="shared" si="14"/>
        <v>0</v>
      </c>
      <c r="S21" s="91">
        <f t="shared" si="14"/>
        <v>0</v>
      </c>
      <c r="T21" s="91">
        <f>SUM(T22:T26)</f>
        <v>167908</v>
      </c>
      <c r="U21" s="91">
        <f t="shared" si="14"/>
        <v>255731</v>
      </c>
      <c r="V21" s="91">
        <f t="shared" si="14"/>
        <v>0</v>
      </c>
      <c r="W21" s="91">
        <f t="shared" si="14"/>
        <v>0</v>
      </c>
      <c r="X21" s="91">
        <f t="shared" si="14"/>
        <v>4100</v>
      </c>
      <c r="Y21" s="91">
        <f>SUM(Y22:Y26)</f>
        <v>18878</v>
      </c>
      <c r="Z21" s="91">
        <f>SUM(Z22:Z26)</f>
        <v>4100</v>
      </c>
      <c r="AA21" s="91">
        <f>SUM(AA22:AA26)</f>
        <v>14778</v>
      </c>
      <c r="AB21" s="91">
        <f t="shared" si="14"/>
        <v>0</v>
      </c>
      <c r="AC21" s="91">
        <f t="shared" si="14"/>
        <v>0</v>
      </c>
      <c r="AD21" s="91">
        <f aca="true" t="shared" si="15" ref="AD21:AP21">SUM(AD22:AD26)</f>
        <v>29980</v>
      </c>
      <c r="AE21" s="91">
        <f t="shared" si="15"/>
        <v>0</v>
      </c>
      <c r="AF21" s="91">
        <f t="shared" si="15"/>
        <v>0</v>
      </c>
      <c r="AG21" s="91">
        <f t="shared" si="15"/>
        <v>48858</v>
      </c>
      <c r="AH21" s="91">
        <f t="shared" si="15"/>
        <v>34080</v>
      </c>
      <c r="AI21" s="91">
        <f t="shared" si="15"/>
        <v>14778</v>
      </c>
      <c r="AJ21" s="91">
        <f t="shared" si="15"/>
        <v>10761.6</v>
      </c>
      <c r="AK21" s="91">
        <f t="shared" si="15"/>
        <v>16000</v>
      </c>
      <c r="AL21" s="91">
        <f t="shared" si="15"/>
        <v>0</v>
      </c>
      <c r="AM21" s="91">
        <f t="shared" si="15"/>
        <v>0</v>
      </c>
      <c r="AN21" s="91">
        <f>SUM(AN22:AN26)</f>
        <v>0</v>
      </c>
      <c r="AO21" s="91">
        <f t="shared" si="15"/>
        <v>267131</v>
      </c>
      <c r="AP21" s="91">
        <f t="shared" si="15"/>
        <v>0</v>
      </c>
      <c r="AQ21" s="91">
        <f>SUM(AQ22:AQ26)</f>
        <v>75619.6</v>
      </c>
      <c r="AR21" s="91">
        <f>SUM(AR22:AR26)</f>
        <v>56741.6</v>
      </c>
      <c r="AS21" s="91">
        <f>SUM(AS22:AS26)</f>
        <v>18878</v>
      </c>
      <c r="AT21" s="91">
        <f>SUM(AT22:AT26)</f>
        <v>0</v>
      </c>
      <c r="AU21" s="91">
        <f aca="true" t="shared" si="16" ref="AU21:BD21">SUM(AU22:AU26)</f>
        <v>21040</v>
      </c>
      <c r="AV21" s="91">
        <f t="shared" si="16"/>
        <v>0</v>
      </c>
      <c r="AW21" s="91"/>
      <c r="AX21" s="91">
        <f t="shared" si="16"/>
        <v>0</v>
      </c>
      <c r="AY21" s="91">
        <f t="shared" si="16"/>
        <v>294081</v>
      </c>
      <c r="AZ21" s="91">
        <f t="shared" si="16"/>
        <v>0</v>
      </c>
      <c r="BA21" s="91">
        <f t="shared" si="16"/>
        <v>96659.6</v>
      </c>
      <c r="BB21" s="91">
        <f t="shared" si="16"/>
        <v>21040</v>
      </c>
      <c r="BC21" s="91">
        <f t="shared" si="16"/>
        <v>75619.6</v>
      </c>
      <c r="BD21" s="91">
        <f t="shared" si="16"/>
        <v>0</v>
      </c>
      <c r="BE21" s="91">
        <f aca="true" t="shared" si="17" ref="BE21:BK21">SUM(BE22:BE26)</f>
        <v>-46320</v>
      </c>
      <c r="BF21" s="91">
        <f t="shared" si="17"/>
        <v>244109</v>
      </c>
      <c r="BG21" s="91">
        <f t="shared" si="17"/>
        <v>0</v>
      </c>
      <c r="BH21" s="91">
        <f t="shared" si="17"/>
        <v>11950</v>
      </c>
      <c r="BI21" s="91">
        <f t="shared" si="17"/>
        <v>-3652</v>
      </c>
      <c r="BJ21" s="91">
        <f t="shared" si="17"/>
        <v>0</v>
      </c>
      <c r="BK21" s="91">
        <f t="shared" si="17"/>
        <v>0</v>
      </c>
      <c r="BL21" s="91">
        <f>SUM(BL22:BL26)</f>
        <v>8298</v>
      </c>
      <c r="BM21" s="91">
        <f>SUM(BM22:BM26)</f>
        <v>104957.6</v>
      </c>
      <c r="BN21" s="91">
        <f>SUM(BN22:BN26)</f>
        <v>29338</v>
      </c>
      <c r="BO21" s="91">
        <f>SUM(BO22:BO26)</f>
        <v>75619.6</v>
      </c>
      <c r="BP21" s="91">
        <f>SUM(BP22:BP26)</f>
        <v>0</v>
      </c>
      <c r="BQ21" s="91">
        <f aca="true" t="shared" si="18" ref="BQ21:CA21">SUM(BQ22:BQ26)</f>
        <v>0</v>
      </c>
      <c r="BR21" s="91">
        <f t="shared" si="18"/>
        <v>0</v>
      </c>
      <c r="BS21" s="91">
        <f t="shared" si="18"/>
        <v>0</v>
      </c>
      <c r="BT21" s="91">
        <f t="shared" si="18"/>
        <v>104957.6</v>
      </c>
      <c r="BU21" s="91">
        <f t="shared" si="18"/>
        <v>79719.6</v>
      </c>
      <c r="BV21" s="91">
        <f t="shared" si="18"/>
        <v>25238</v>
      </c>
      <c r="BW21" s="91">
        <f t="shared" si="18"/>
        <v>0</v>
      </c>
      <c r="BX21" s="91">
        <f t="shared" si="18"/>
        <v>0</v>
      </c>
      <c r="BY21" s="91">
        <f t="shared" si="18"/>
        <v>0</v>
      </c>
      <c r="BZ21" s="91">
        <f t="shared" si="18"/>
        <v>104857.6</v>
      </c>
      <c r="CA21" s="91">
        <f t="shared" si="18"/>
        <v>79619.6</v>
      </c>
      <c r="CB21" s="91"/>
      <c r="CC21" s="91"/>
      <c r="CD21" s="91"/>
      <c r="CE21" s="91">
        <f>SUM(CE22:CE26)</f>
        <v>247109</v>
      </c>
      <c r="CF21" s="6"/>
    </row>
    <row r="22" spans="1:84" ht="26.25">
      <c r="A22" s="28"/>
      <c r="B22" s="152">
        <v>70101</v>
      </c>
      <c r="C22" s="162" t="s">
        <v>21</v>
      </c>
      <c r="D22" s="92">
        <v>3110</v>
      </c>
      <c r="E22" s="71" t="s">
        <v>1</v>
      </c>
      <c r="F22" s="72"/>
      <c r="G22" s="72"/>
      <c r="H22" s="93">
        <v>4100</v>
      </c>
      <c r="I22" s="72"/>
      <c r="J22" s="72"/>
      <c r="K22" s="72"/>
      <c r="L22" s="72"/>
      <c r="M22" s="72"/>
      <c r="N22" s="94" t="s">
        <v>51</v>
      </c>
      <c r="O22" s="72"/>
      <c r="P22" s="72"/>
      <c r="Q22" s="73" t="s">
        <v>50</v>
      </c>
      <c r="R22" s="72"/>
      <c r="S22" s="72"/>
      <c r="T22" s="72">
        <v>11980</v>
      </c>
      <c r="U22" s="72">
        <v>54194</v>
      </c>
      <c r="V22" s="74" t="s">
        <v>66</v>
      </c>
      <c r="W22" s="72"/>
      <c r="X22" s="72">
        <v>4100</v>
      </c>
      <c r="Y22" s="72">
        <f>G22+J22+K22+L22+M22+O22+P22+W22+X22</f>
        <v>4100</v>
      </c>
      <c r="Z22" s="72">
        <v>4100</v>
      </c>
      <c r="AA22" s="72">
        <f aca="true" t="shared" si="19" ref="AA22:AA32">Y22-Z22</f>
        <v>0</v>
      </c>
      <c r="AB22" s="72"/>
      <c r="AC22" s="72"/>
      <c r="AD22" s="72"/>
      <c r="AE22" s="72"/>
      <c r="AF22" s="72"/>
      <c r="AG22" s="72">
        <f>Y22+AB22+AC22+AD22+AE22+AF22</f>
        <v>4100</v>
      </c>
      <c r="AH22" s="72">
        <v>4100</v>
      </c>
      <c r="AI22" s="72">
        <f>AG22-AH22</f>
        <v>0</v>
      </c>
      <c r="AJ22" s="74"/>
      <c r="AK22" s="72"/>
      <c r="AL22" s="72"/>
      <c r="AM22" s="72"/>
      <c r="AN22" s="94" t="s">
        <v>97</v>
      </c>
      <c r="AO22" s="72">
        <v>57394</v>
      </c>
      <c r="AP22" s="74" t="s">
        <v>102</v>
      </c>
      <c r="AQ22" s="72">
        <f>AG22+AJ22+AK22+AL22+AM22</f>
        <v>4100</v>
      </c>
      <c r="AR22" s="72"/>
      <c r="AS22" s="72">
        <v>4100</v>
      </c>
      <c r="AT22" s="72"/>
      <c r="AU22" s="72">
        <v>11080</v>
      </c>
      <c r="AV22" s="72"/>
      <c r="AW22" s="72"/>
      <c r="AX22" s="72"/>
      <c r="AY22" s="72">
        <f>AO22+AW22</f>
        <v>57394</v>
      </c>
      <c r="AZ22" s="95" t="s">
        <v>133</v>
      </c>
      <c r="BA22" s="72">
        <v>15180</v>
      </c>
      <c r="BB22" s="96">
        <v>11080</v>
      </c>
      <c r="BC22" s="72">
        <v>4100</v>
      </c>
      <c r="BD22" s="72" t="s">
        <v>134</v>
      </c>
      <c r="BE22" s="72"/>
      <c r="BF22" s="72">
        <v>57394</v>
      </c>
      <c r="BG22" s="95" t="s">
        <v>133</v>
      </c>
      <c r="BH22" s="72"/>
      <c r="BI22" s="72"/>
      <c r="BJ22" s="72"/>
      <c r="BK22" s="72"/>
      <c r="BL22" s="72">
        <f aca="true" t="shared" si="20" ref="BL22:BL29">SUM(BH22:BK22)</f>
        <v>0</v>
      </c>
      <c r="BM22" s="72">
        <v>15180</v>
      </c>
      <c r="BN22" s="96">
        <v>11080</v>
      </c>
      <c r="BO22" s="72">
        <v>4100</v>
      </c>
      <c r="BP22" s="72" t="s">
        <v>134</v>
      </c>
      <c r="BQ22" s="72"/>
      <c r="BR22" s="72"/>
      <c r="BS22" s="72">
        <f>SUM(BQ22:BR22)</f>
        <v>0</v>
      </c>
      <c r="BT22" s="72">
        <f>BM22+BS22</f>
        <v>15180</v>
      </c>
      <c r="BU22" s="72">
        <v>4100</v>
      </c>
      <c r="BV22" s="72">
        <v>11080</v>
      </c>
      <c r="BW22" s="72" t="s">
        <v>134</v>
      </c>
      <c r="BX22" s="72"/>
      <c r="BY22" s="72"/>
      <c r="BZ22" s="72">
        <v>15180</v>
      </c>
      <c r="CA22" s="72">
        <v>4100</v>
      </c>
      <c r="CB22" s="72"/>
      <c r="CC22" s="72"/>
      <c r="CD22" s="72"/>
      <c r="CE22" s="72">
        <v>57394</v>
      </c>
      <c r="CF22" s="9"/>
    </row>
    <row r="23" spans="1:84" ht="21.75" customHeight="1">
      <c r="A23" s="28"/>
      <c r="B23" s="97" t="s">
        <v>0</v>
      </c>
      <c r="C23" s="105" t="s">
        <v>15</v>
      </c>
      <c r="D23" s="98">
        <v>3110</v>
      </c>
      <c r="E23" s="71" t="s">
        <v>1</v>
      </c>
      <c r="F23" s="99">
        <v>82000</v>
      </c>
      <c r="G23" s="100">
        <v>14778</v>
      </c>
      <c r="H23" s="100">
        <v>28168</v>
      </c>
      <c r="I23" s="82"/>
      <c r="J23" s="82"/>
      <c r="K23" s="82"/>
      <c r="L23" s="82"/>
      <c r="M23" s="82"/>
      <c r="N23" s="101" t="s">
        <v>52</v>
      </c>
      <c r="O23" s="82"/>
      <c r="P23" s="82"/>
      <c r="Q23" s="82" t="s">
        <v>54</v>
      </c>
      <c r="R23" s="82"/>
      <c r="S23" s="102" t="s">
        <v>57</v>
      </c>
      <c r="T23" s="83">
        <v>126168</v>
      </c>
      <c r="U23" s="83">
        <v>140017</v>
      </c>
      <c r="V23" s="103" t="s">
        <v>86</v>
      </c>
      <c r="W23" s="82"/>
      <c r="X23" s="82"/>
      <c r="Y23" s="72">
        <f>G23+J23+K23+L23+M23+O23+P23+W23+X23</f>
        <v>14778</v>
      </c>
      <c r="Z23" s="72"/>
      <c r="AA23" s="72">
        <f t="shared" si="19"/>
        <v>14778</v>
      </c>
      <c r="AB23" s="82"/>
      <c r="AC23" s="82"/>
      <c r="AD23" s="82"/>
      <c r="AE23" s="82"/>
      <c r="AF23" s="82"/>
      <c r="AG23" s="72">
        <f>Y23+AB23+AC23+AD23+AE23+AF23</f>
        <v>14778</v>
      </c>
      <c r="AH23" s="82">
        <v>0</v>
      </c>
      <c r="AI23" s="72">
        <f>AG23-AH23</f>
        <v>14778</v>
      </c>
      <c r="AJ23" s="74">
        <v>9001.6</v>
      </c>
      <c r="AK23" s="82">
        <v>16000</v>
      </c>
      <c r="AL23" s="82"/>
      <c r="AM23" s="82"/>
      <c r="AN23" s="102" t="s">
        <v>96</v>
      </c>
      <c r="AO23" s="82">
        <v>144117</v>
      </c>
      <c r="AP23" s="103" t="s">
        <v>103</v>
      </c>
      <c r="AQ23" s="72">
        <f>AG23+AJ23+AK23+AL23+AM23</f>
        <v>39779.6</v>
      </c>
      <c r="AR23" s="82">
        <v>25001.6</v>
      </c>
      <c r="AS23" s="82">
        <v>14778</v>
      </c>
      <c r="AT23" s="82"/>
      <c r="AU23" s="72">
        <v>4100</v>
      </c>
      <c r="AV23" s="72"/>
      <c r="AW23" s="72">
        <v>15000</v>
      </c>
      <c r="AX23" s="72"/>
      <c r="AY23" s="72">
        <f>AO23+AW23</f>
        <v>159117</v>
      </c>
      <c r="AZ23" s="103" t="s">
        <v>138</v>
      </c>
      <c r="BA23" s="72">
        <v>43879.6</v>
      </c>
      <c r="BB23" s="72">
        <v>4100</v>
      </c>
      <c r="BC23" s="72">
        <v>39779.6</v>
      </c>
      <c r="BD23" s="103"/>
      <c r="BE23" s="104">
        <v>-46320</v>
      </c>
      <c r="BF23" s="72">
        <v>112797</v>
      </c>
      <c r="BG23" s="103" t="s">
        <v>139</v>
      </c>
      <c r="BH23" s="72"/>
      <c r="BI23" s="72"/>
      <c r="BJ23" s="72"/>
      <c r="BK23" s="72"/>
      <c r="BL23" s="72">
        <f t="shared" si="20"/>
        <v>0</v>
      </c>
      <c r="BM23" s="72">
        <v>43879.6</v>
      </c>
      <c r="BN23" s="72">
        <v>4100</v>
      </c>
      <c r="BO23" s="72">
        <v>39779.6</v>
      </c>
      <c r="BP23" s="74" t="s">
        <v>148</v>
      </c>
      <c r="BQ23" s="72"/>
      <c r="BR23" s="72"/>
      <c r="BS23" s="72">
        <f>SUM(BQ23:BR23)</f>
        <v>0</v>
      </c>
      <c r="BT23" s="72">
        <f>BM23+BS23</f>
        <v>43879.6</v>
      </c>
      <c r="BU23" s="72">
        <v>39779.6</v>
      </c>
      <c r="BV23" s="72">
        <v>4100</v>
      </c>
      <c r="BW23" s="74" t="s">
        <v>148</v>
      </c>
      <c r="BX23" s="72"/>
      <c r="BY23" s="72"/>
      <c r="BZ23" s="72">
        <v>43879.6</v>
      </c>
      <c r="CA23" s="72">
        <v>39779.6</v>
      </c>
      <c r="CB23" s="72"/>
      <c r="CC23" s="72"/>
      <c r="CD23" s="72"/>
      <c r="CE23" s="72">
        <v>115797</v>
      </c>
      <c r="CF23" s="36"/>
    </row>
    <row r="24" spans="1:84" ht="27">
      <c r="A24" s="28"/>
      <c r="B24" s="97">
        <v>70401</v>
      </c>
      <c r="C24" s="163" t="s">
        <v>199</v>
      </c>
      <c r="D24" s="98"/>
      <c r="E24" s="71"/>
      <c r="F24" s="99"/>
      <c r="G24" s="100"/>
      <c r="H24" s="100"/>
      <c r="I24" s="82"/>
      <c r="J24" s="82"/>
      <c r="K24" s="82"/>
      <c r="L24" s="82"/>
      <c r="M24" s="82"/>
      <c r="N24" s="101"/>
      <c r="O24" s="82"/>
      <c r="P24" s="82"/>
      <c r="Q24" s="82"/>
      <c r="R24" s="82"/>
      <c r="S24" s="102"/>
      <c r="T24" s="83"/>
      <c r="U24" s="83"/>
      <c r="V24" s="103"/>
      <c r="W24" s="82"/>
      <c r="X24" s="82"/>
      <c r="Y24" s="72"/>
      <c r="Z24" s="72"/>
      <c r="AA24" s="72"/>
      <c r="AB24" s="82"/>
      <c r="AC24" s="82"/>
      <c r="AD24" s="82"/>
      <c r="AE24" s="82"/>
      <c r="AF24" s="82"/>
      <c r="AG24" s="72"/>
      <c r="AH24" s="82"/>
      <c r="AI24" s="72"/>
      <c r="AJ24" s="82"/>
      <c r="AK24" s="82"/>
      <c r="AL24" s="82"/>
      <c r="AM24" s="82"/>
      <c r="AN24" s="102" t="s">
        <v>96</v>
      </c>
      <c r="AO24" s="82">
        <v>4100</v>
      </c>
      <c r="AP24" s="106" t="s">
        <v>96</v>
      </c>
      <c r="AQ24" s="72">
        <f>AG24+AJ24+AK24+AL24+AM24</f>
        <v>0</v>
      </c>
      <c r="AR24" s="82">
        <v>0</v>
      </c>
      <c r="AS24" s="82">
        <v>0</v>
      </c>
      <c r="AT24" s="82"/>
      <c r="AU24" s="72">
        <v>4100</v>
      </c>
      <c r="AV24" s="72"/>
      <c r="AW24" s="107" t="s">
        <v>117</v>
      </c>
      <c r="AX24" s="72"/>
      <c r="AY24" s="72">
        <v>16050</v>
      </c>
      <c r="AZ24" s="74" t="s">
        <v>130</v>
      </c>
      <c r="BA24" s="72">
        <v>4100</v>
      </c>
      <c r="BB24" s="72">
        <v>4100</v>
      </c>
      <c r="BC24" s="72">
        <v>0</v>
      </c>
      <c r="BD24" s="74" t="s">
        <v>130</v>
      </c>
      <c r="BE24" s="108" t="s">
        <v>136</v>
      </c>
      <c r="BF24" s="72">
        <v>12398</v>
      </c>
      <c r="BG24" s="74" t="s">
        <v>137</v>
      </c>
      <c r="BH24" s="72">
        <v>11950</v>
      </c>
      <c r="BI24" s="104">
        <v>-3652</v>
      </c>
      <c r="BJ24" s="72"/>
      <c r="BK24" s="72"/>
      <c r="BL24" s="72">
        <f t="shared" si="20"/>
        <v>8298</v>
      </c>
      <c r="BM24" s="72">
        <v>12398</v>
      </c>
      <c r="BN24" s="72">
        <v>12398</v>
      </c>
      <c r="BO24" s="72">
        <v>0</v>
      </c>
      <c r="BP24" s="74" t="s">
        <v>137</v>
      </c>
      <c r="BQ24" s="72"/>
      <c r="BR24" s="72"/>
      <c r="BS24" s="72">
        <f>SUM(BQ24:BR24)</f>
        <v>0</v>
      </c>
      <c r="BT24" s="72">
        <f>BM24+BS24</f>
        <v>12398</v>
      </c>
      <c r="BU24" s="72">
        <v>4100</v>
      </c>
      <c r="BV24" s="72">
        <v>8298</v>
      </c>
      <c r="BW24" s="74" t="s">
        <v>137</v>
      </c>
      <c r="BX24" s="72"/>
      <c r="BY24" s="72"/>
      <c r="BZ24" s="72">
        <v>12398</v>
      </c>
      <c r="CA24" s="72">
        <v>4100</v>
      </c>
      <c r="CB24" s="72"/>
      <c r="CC24" s="72"/>
      <c r="CD24" s="72"/>
      <c r="CE24" s="72">
        <v>12398</v>
      </c>
      <c r="CF24" s="9"/>
    </row>
    <row r="25" spans="1:84" ht="20.25">
      <c r="A25" s="28"/>
      <c r="B25" s="97">
        <v>70804</v>
      </c>
      <c r="C25" s="110" t="s">
        <v>16</v>
      </c>
      <c r="D25" s="98">
        <v>3110</v>
      </c>
      <c r="E25" s="71" t="s">
        <v>1</v>
      </c>
      <c r="F25" s="99">
        <v>28000</v>
      </c>
      <c r="G25" s="109"/>
      <c r="H25" s="82"/>
      <c r="I25" s="82"/>
      <c r="J25" s="82"/>
      <c r="K25" s="82"/>
      <c r="L25" s="82"/>
      <c r="M25" s="82"/>
      <c r="N25" s="101" t="s">
        <v>53</v>
      </c>
      <c r="O25" s="82"/>
      <c r="P25" s="82"/>
      <c r="Q25" s="82"/>
      <c r="R25" s="82"/>
      <c r="S25" s="102" t="s">
        <v>58</v>
      </c>
      <c r="T25" s="83">
        <v>29760</v>
      </c>
      <c r="U25" s="83">
        <v>31520</v>
      </c>
      <c r="V25" s="84" t="s">
        <v>67</v>
      </c>
      <c r="W25" s="82"/>
      <c r="X25" s="82"/>
      <c r="Y25" s="72">
        <f>G25+J25+K25+L25+M25+O25+P25+W25+X25</f>
        <v>0</v>
      </c>
      <c r="Z25" s="72"/>
      <c r="AA25" s="72">
        <f t="shared" si="19"/>
        <v>0</v>
      </c>
      <c r="AB25" s="82"/>
      <c r="AC25" s="82"/>
      <c r="AD25" s="82"/>
      <c r="AE25" s="82"/>
      <c r="AF25" s="82"/>
      <c r="AG25" s="72">
        <f>Y25+AB25+AC25+AD25+AE25+AF25</f>
        <v>0</v>
      </c>
      <c r="AH25" s="82"/>
      <c r="AI25" s="72">
        <f>AG25-AH25</f>
        <v>0</v>
      </c>
      <c r="AJ25" s="82">
        <v>1760</v>
      </c>
      <c r="AK25" s="82"/>
      <c r="AL25" s="82"/>
      <c r="AM25" s="82"/>
      <c r="AN25" s="82"/>
      <c r="AO25" s="83">
        <v>31520</v>
      </c>
      <c r="AP25" s="84" t="s">
        <v>67</v>
      </c>
      <c r="AQ25" s="72">
        <f>AG25+AJ25+AK25+AL25+AM25</f>
        <v>1760</v>
      </c>
      <c r="AR25" s="82">
        <v>1760</v>
      </c>
      <c r="AS25" s="82">
        <v>0</v>
      </c>
      <c r="AT25" s="82" t="s">
        <v>107</v>
      </c>
      <c r="AU25" s="72">
        <v>1760</v>
      </c>
      <c r="AV25" s="72"/>
      <c r="AW25" s="72"/>
      <c r="AX25" s="72"/>
      <c r="AY25" s="72">
        <f>AO25+AW25</f>
        <v>31520</v>
      </c>
      <c r="AZ25" s="84" t="s">
        <v>67</v>
      </c>
      <c r="BA25" s="72">
        <v>3520</v>
      </c>
      <c r="BB25" s="72">
        <v>1760</v>
      </c>
      <c r="BC25" s="72">
        <v>1760</v>
      </c>
      <c r="BD25" s="77" t="s">
        <v>132</v>
      </c>
      <c r="BE25" s="72"/>
      <c r="BF25" s="72">
        <v>31520</v>
      </c>
      <c r="BG25" s="84" t="s">
        <v>67</v>
      </c>
      <c r="BH25" s="72"/>
      <c r="BI25" s="72"/>
      <c r="BJ25" s="72"/>
      <c r="BK25" s="72"/>
      <c r="BL25" s="72">
        <f t="shared" si="20"/>
        <v>0</v>
      </c>
      <c r="BM25" s="72">
        <v>3520</v>
      </c>
      <c r="BN25" s="72">
        <v>1760</v>
      </c>
      <c r="BO25" s="72">
        <v>1760</v>
      </c>
      <c r="BP25" s="74" t="s">
        <v>156</v>
      </c>
      <c r="BQ25" s="72"/>
      <c r="BR25" s="72"/>
      <c r="BS25" s="72">
        <f>SUM(BQ25:BR25)</f>
        <v>0</v>
      </c>
      <c r="BT25" s="72">
        <f>BM25+BS25</f>
        <v>3520</v>
      </c>
      <c r="BU25" s="72">
        <v>1760</v>
      </c>
      <c r="BV25" s="72">
        <v>1760</v>
      </c>
      <c r="BW25" s="74" t="s">
        <v>156</v>
      </c>
      <c r="BX25" s="72"/>
      <c r="BY25" s="72"/>
      <c r="BZ25" s="72">
        <v>3520</v>
      </c>
      <c r="CA25" s="72">
        <v>1760</v>
      </c>
      <c r="CB25" s="72"/>
      <c r="CC25" s="72"/>
      <c r="CD25" s="72"/>
      <c r="CE25" s="72">
        <v>31520</v>
      </c>
      <c r="CF25" s="9"/>
    </row>
    <row r="26" spans="1:84" ht="15.75">
      <c r="A26" s="29"/>
      <c r="B26" s="97">
        <v>130107</v>
      </c>
      <c r="C26" s="110" t="s">
        <v>76</v>
      </c>
      <c r="D26" s="98">
        <v>3110</v>
      </c>
      <c r="E26" s="71" t="s">
        <v>1</v>
      </c>
      <c r="F26" s="99"/>
      <c r="G26" s="109"/>
      <c r="H26" s="82"/>
      <c r="I26" s="82"/>
      <c r="J26" s="82"/>
      <c r="K26" s="82"/>
      <c r="L26" s="82"/>
      <c r="M26" s="82"/>
      <c r="N26" s="101"/>
      <c r="O26" s="82"/>
      <c r="P26" s="82"/>
      <c r="Q26" s="82">
        <v>30000</v>
      </c>
      <c r="R26" s="82"/>
      <c r="S26" s="102"/>
      <c r="T26" s="83">
        <v>0</v>
      </c>
      <c r="U26" s="83">
        <v>30000</v>
      </c>
      <c r="V26" s="84" t="s">
        <v>71</v>
      </c>
      <c r="W26" s="82"/>
      <c r="X26" s="82"/>
      <c r="Y26" s="72">
        <f>G26+J26+K26+L26+M26+O26+P26+W26+X26</f>
        <v>0</v>
      </c>
      <c r="Z26" s="72"/>
      <c r="AA26" s="72">
        <f t="shared" si="19"/>
        <v>0</v>
      </c>
      <c r="AB26" s="82"/>
      <c r="AC26" s="82"/>
      <c r="AD26" s="82">
        <v>29980</v>
      </c>
      <c r="AE26" s="82"/>
      <c r="AF26" s="82"/>
      <c r="AG26" s="72">
        <f>Y26+AB26+AC26+AD26+AE26+AF26</f>
        <v>29980</v>
      </c>
      <c r="AH26" s="82">
        <v>29980</v>
      </c>
      <c r="AI26" s="72">
        <f>AG26-AH26</f>
        <v>0</v>
      </c>
      <c r="AJ26" s="82"/>
      <c r="AK26" s="82"/>
      <c r="AL26" s="82"/>
      <c r="AM26" s="82"/>
      <c r="AN26" s="82"/>
      <c r="AO26" s="83">
        <v>30000</v>
      </c>
      <c r="AP26" s="84" t="s">
        <v>71</v>
      </c>
      <c r="AQ26" s="72">
        <f>AG26+AJ26+AK26+AL26+AM26</f>
        <v>29980</v>
      </c>
      <c r="AR26" s="82">
        <v>29980</v>
      </c>
      <c r="AS26" s="82"/>
      <c r="AT26" s="82" t="s">
        <v>108</v>
      </c>
      <c r="AU26" s="72"/>
      <c r="AV26" s="72"/>
      <c r="AW26" s="72"/>
      <c r="AX26" s="72"/>
      <c r="AY26" s="72">
        <f>AO26+AW26</f>
        <v>30000</v>
      </c>
      <c r="AZ26" s="84" t="s">
        <v>71</v>
      </c>
      <c r="BA26" s="72">
        <v>29980</v>
      </c>
      <c r="BB26" s="72"/>
      <c r="BC26" s="72">
        <v>29980</v>
      </c>
      <c r="BD26" s="72" t="s">
        <v>108</v>
      </c>
      <c r="BE26" s="72"/>
      <c r="BF26" s="72">
        <v>30000</v>
      </c>
      <c r="BG26" s="84" t="s">
        <v>71</v>
      </c>
      <c r="BH26" s="72"/>
      <c r="BI26" s="72"/>
      <c r="BJ26" s="72"/>
      <c r="BK26" s="72"/>
      <c r="BL26" s="72">
        <f t="shared" si="20"/>
        <v>0</v>
      </c>
      <c r="BM26" s="72">
        <v>29980</v>
      </c>
      <c r="BN26" s="72"/>
      <c r="BO26" s="72">
        <v>29980</v>
      </c>
      <c r="BP26" s="72" t="s">
        <v>108</v>
      </c>
      <c r="BQ26" s="72"/>
      <c r="BR26" s="72"/>
      <c r="BS26" s="72">
        <f>SUM(BQ26:BR26)</f>
        <v>0</v>
      </c>
      <c r="BT26" s="72">
        <f>BM26+BS26</f>
        <v>29980</v>
      </c>
      <c r="BU26" s="72">
        <v>29980</v>
      </c>
      <c r="BV26" s="72"/>
      <c r="BW26" s="72" t="s">
        <v>108</v>
      </c>
      <c r="BX26" s="72"/>
      <c r="BY26" s="72"/>
      <c r="BZ26" s="72">
        <v>29880</v>
      </c>
      <c r="CA26" s="72">
        <v>29880</v>
      </c>
      <c r="CB26" s="72"/>
      <c r="CC26" s="72"/>
      <c r="CD26" s="72"/>
      <c r="CE26" s="72">
        <v>30000</v>
      </c>
      <c r="CF26" s="9"/>
    </row>
    <row r="27" spans="1:84" ht="17.25">
      <c r="A27" s="28"/>
      <c r="B27" s="87">
        <v>15</v>
      </c>
      <c r="C27" s="111" t="s">
        <v>10</v>
      </c>
      <c r="D27" s="89"/>
      <c r="E27" s="90" t="s">
        <v>6</v>
      </c>
      <c r="F27" s="112">
        <f aca="true" t="shared" si="21" ref="F27:AX27">SUM(F28)</f>
        <v>50000</v>
      </c>
      <c r="G27" s="112">
        <f t="shared" si="21"/>
        <v>25413.2</v>
      </c>
      <c r="H27" s="112">
        <f t="shared" si="21"/>
        <v>0</v>
      </c>
      <c r="I27" s="112">
        <f t="shared" si="21"/>
        <v>34740.05</v>
      </c>
      <c r="J27" s="112">
        <f t="shared" si="21"/>
        <v>59326.85</v>
      </c>
      <c r="K27" s="91">
        <f t="shared" si="21"/>
        <v>0</v>
      </c>
      <c r="L27" s="91">
        <f t="shared" si="21"/>
        <v>0</v>
      </c>
      <c r="M27" s="91">
        <f t="shared" si="21"/>
        <v>0</v>
      </c>
      <c r="N27" s="91">
        <f t="shared" si="21"/>
        <v>0</v>
      </c>
      <c r="O27" s="91">
        <f t="shared" si="21"/>
        <v>0</v>
      </c>
      <c r="P27" s="91">
        <f t="shared" si="21"/>
        <v>0</v>
      </c>
      <c r="Q27" s="91">
        <f t="shared" si="21"/>
        <v>0</v>
      </c>
      <c r="R27" s="91">
        <f t="shared" si="21"/>
        <v>0</v>
      </c>
      <c r="S27" s="91">
        <f t="shared" si="21"/>
        <v>0</v>
      </c>
      <c r="T27" s="91">
        <f t="shared" si="21"/>
        <v>84740.05</v>
      </c>
      <c r="U27" s="91">
        <f t="shared" si="21"/>
        <v>84740.05</v>
      </c>
      <c r="V27" s="91"/>
      <c r="W27" s="91">
        <f t="shared" si="21"/>
        <v>0</v>
      </c>
      <c r="X27" s="91">
        <f t="shared" si="21"/>
        <v>0</v>
      </c>
      <c r="Y27" s="91">
        <f t="shared" si="21"/>
        <v>84740.05</v>
      </c>
      <c r="Z27" s="91">
        <f t="shared" si="21"/>
        <v>0</v>
      </c>
      <c r="AA27" s="91">
        <f t="shared" si="21"/>
        <v>84740.05</v>
      </c>
      <c r="AB27" s="91">
        <f t="shared" si="21"/>
        <v>0</v>
      </c>
      <c r="AC27" s="91">
        <f t="shared" si="21"/>
        <v>0</v>
      </c>
      <c r="AD27" s="91">
        <f t="shared" si="21"/>
        <v>0</v>
      </c>
      <c r="AE27" s="91">
        <f t="shared" si="21"/>
        <v>0</v>
      </c>
      <c r="AF27" s="91">
        <f t="shared" si="21"/>
        <v>0</v>
      </c>
      <c r="AG27" s="91">
        <f t="shared" si="21"/>
        <v>84740.05</v>
      </c>
      <c r="AH27" s="91">
        <f t="shared" si="21"/>
        <v>0</v>
      </c>
      <c r="AI27" s="91">
        <f t="shared" si="21"/>
        <v>84740.05</v>
      </c>
      <c r="AJ27" s="91">
        <f t="shared" si="21"/>
        <v>0</v>
      </c>
      <c r="AK27" s="91">
        <f t="shared" si="21"/>
        <v>0</v>
      </c>
      <c r="AL27" s="91">
        <f t="shared" si="21"/>
        <v>14080.18</v>
      </c>
      <c r="AM27" s="91">
        <f t="shared" si="21"/>
        <v>0</v>
      </c>
      <c r="AN27" s="91">
        <f>SUM(AN28)</f>
        <v>14080.18</v>
      </c>
      <c r="AO27" s="91">
        <f t="shared" si="21"/>
        <v>98820.23</v>
      </c>
      <c r="AP27" s="91">
        <f t="shared" si="21"/>
        <v>0</v>
      </c>
      <c r="AQ27" s="91">
        <f t="shared" si="21"/>
        <v>98820.23000000001</v>
      </c>
      <c r="AR27" s="91">
        <f t="shared" si="21"/>
        <v>14080.18</v>
      </c>
      <c r="AS27" s="91">
        <f t="shared" si="21"/>
        <v>84740.05</v>
      </c>
      <c r="AT27" s="91">
        <f t="shared" si="21"/>
        <v>0</v>
      </c>
      <c r="AU27" s="91">
        <f t="shared" si="21"/>
        <v>0</v>
      </c>
      <c r="AV27" s="91">
        <f t="shared" si="21"/>
        <v>0</v>
      </c>
      <c r="AW27" s="91">
        <f t="shared" si="21"/>
        <v>0</v>
      </c>
      <c r="AX27" s="91">
        <f t="shared" si="21"/>
        <v>0</v>
      </c>
      <c r="AY27" s="91">
        <f aca="true" t="shared" si="22" ref="AY27:BK27">SUM(AY28:AY29)</f>
        <v>103820.23</v>
      </c>
      <c r="AZ27" s="91">
        <f t="shared" si="22"/>
        <v>0</v>
      </c>
      <c r="BA27" s="91">
        <f t="shared" si="22"/>
        <v>98820.23</v>
      </c>
      <c r="BB27" s="91">
        <f t="shared" si="22"/>
        <v>0</v>
      </c>
      <c r="BC27" s="91">
        <f t="shared" si="22"/>
        <v>98820.23</v>
      </c>
      <c r="BD27" s="91">
        <f t="shared" si="22"/>
        <v>0</v>
      </c>
      <c r="BE27" s="91">
        <f t="shared" si="22"/>
        <v>0</v>
      </c>
      <c r="BF27" s="91">
        <f t="shared" si="22"/>
        <v>103820.23</v>
      </c>
      <c r="BG27" s="91">
        <f t="shared" si="22"/>
        <v>0</v>
      </c>
      <c r="BH27" s="91">
        <f t="shared" si="22"/>
        <v>5000</v>
      </c>
      <c r="BI27" s="91">
        <f t="shared" si="22"/>
        <v>0</v>
      </c>
      <c r="BJ27" s="91">
        <f t="shared" si="22"/>
        <v>0</v>
      </c>
      <c r="BK27" s="91">
        <f t="shared" si="22"/>
        <v>0</v>
      </c>
      <c r="BL27" s="72">
        <f t="shared" si="20"/>
        <v>5000</v>
      </c>
      <c r="BM27" s="91">
        <f aca="true" t="shared" si="23" ref="BM27:BX27">SUM(BM28:BM29)</f>
        <v>103820.23</v>
      </c>
      <c r="BN27" s="91">
        <f t="shared" si="23"/>
        <v>5000</v>
      </c>
      <c r="BO27" s="91">
        <f t="shared" si="23"/>
        <v>98820.23</v>
      </c>
      <c r="BP27" s="91">
        <f t="shared" si="23"/>
        <v>0</v>
      </c>
      <c r="BQ27" s="91">
        <f t="shared" si="23"/>
        <v>0</v>
      </c>
      <c r="BR27" s="91">
        <f t="shared" si="23"/>
        <v>0</v>
      </c>
      <c r="BS27" s="91">
        <f t="shared" si="23"/>
        <v>0</v>
      </c>
      <c r="BT27" s="91">
        <f t="shared" si="23"/>
        <v>103820.23</v>
      </c>
      <c r="BU27" s="91">
        <f t="shared" si="23"/>
        <v>98820.23</v>
      </c>
      <c r="BV27" s="91">
        <f t="shared" si="23"/>
        <v>5000</v>
      </c>
      <c r="BW27" s="91">
        <f t="shared" si="23"/>
        <v>0</v>
      </c>
      <c r="BX27" s="91">
        <f t="shared" si="23"/>
        <v>0</v>
      </c>
      <c r="BY27" s="91"/>
      <c r="BZ27" s="91">
        <f aca="true" t="shared" si="24" ref="BZ27:CE27">SUM(BZ28:BZ29)</f>
        <v>103820.23</v>
      </c>
      <c r="CA27" s="91">
        <f t="shared" si="24"/>
        <v>98820.23</v>
      </c>
      <c r="CB27" s="91"/>
      <c r="CC27" s="91"/>
      <c r="CD27" s="91"/>
      <c r="CE27" s="91">
        <f t="shared" si="24"/>
        <v>103820.23</v>
      </c>
      <c r="CF27" s="6"/>
    </row>
    <row r="28" spans="1:84" ht="27">
      <c r="A28" s="28"/>
      <c r="B28" s="97" t="s">
        <v>2</v>
      </c>
      <c r="C28" s="161" t="s">
        <v>200</v>
      </c>
      <c r="D28" s="113">
        <v>3240</v>
      </c>
      <c r="E28" s="71" t="s">
        <v>1</v>
      </c>
      <c r="F28" s="99">
        <v>50000</v>
      </c>
      <c r="G28" s="114">
        <v>25413.2</v>
      </c>
      <c r="H28" s="109"/>
      <c r="I28" s="100">
        <v>34740.05</v>
      </c>
      <c r="J28" s="114">
        <v>59326.85</v>
      </c>
      <c r="K28" s="82"/>
      <c r="L28" s="82"/>
      <c r="M28" s="82"/>
      <c r="N28" s="82"/>
      <c r="O28" s="82"/>
      <c r="P28" s="82"/>
      <c r="Q28" s="82"/>
      <c r="R28" s="82"/>
      <c r="S28" s="82"/>
      <c r="T28" s="83">
        <v>84740.05</v>
      </c>
      <c r="U28" s="83">
        <v>84740.05</v>
      </c>
      <c r="V28" s="82" t="s">
        <v>68</v>
      </c>
      <c r="W28" s="82"/>
      <c r="X28" s="82"/>
      <c r="Y28" s="72">
        <f>G28+J28+K28+L28+M28+O28+P28+W28+X28</f>
        <v>84740.05</v>
      </c>
      <c r="Z28" s="72"/>
      <c r="AA28" s="72">
        <f t="shared" si="19"/>
        <v>84740.05</v>
      </c>
      <c r="AB28" s="82"/>
      <c r="AC28" s="82"/>
      <c r="AD28" s="82"/>
      <c r="AE28" s="82"/>
      <c r="AF28" s="82"/>
      <c r="AG28" s="72">
        <f>Y28+AB28+AC28+AD28+AE28+AF28</f>
        <v>84740.05</v>
      </c>
      <c r="AH28" s="82"/>
      <c r="AI28" s="72">
        <f>AG28-AH28</f>
        <v>84740.05</v>
      </c>
      <c r="AJ28" s="82"/>
      <c r="AK28" s="82"/>
      <c r="AL28" s="82">
        <v>14080.18</v>
      </c>
      <c r="AM28" s="82"/>
      <c r="AN28" s="82">
        <v>14080.18</v>
      </c>
      <c r="AO28" s="82">
        <v>98820.23</v>
      </c>
      <c r="AP28" s="82" t="s">
        <v>104</v>
      </c>
      <c r="AQ28" s="72">
        <f>AG28+AJ28+AK28+AL28+AM28</f>
        <v>98820.23000000001</v>
      </c>
      <c r="AR28" s="82">
        <v>14080.18</v>
      </c>
      <c r="AS28" s="82">
        <v>84740.05</v>
      </c>
      <c r="AT28" s="82" t="s">
        <v>106</v>
      </c>
      <c r="AU28" s="72"/>
      <c r="AV28" s="72"/>
      <c r="AW28" s="72"/>
      <c r="AX28" s="72"/>
      <c r="AY28" s="72">
        <f>AO28+AW28</f>
        <v>98820.23</v>
      </c>
      <c r="AZ28" s="82" t="s">
        <v>104</v>
      </c>
      <c r="BA28" s="72">
        <v>98820.23</v>
      </c>
      <c r="BB28" s="72"/>
      <c r="BC28" s="72">
        <v>98820.23</v>
      </c>
      <c r="BD28" s="72" t="s">
        <v>134</v>
      </c>
      <c r="BE28" s="72"/>
      <c r="BF28" s="72">
        <v>98820.23</v>
      </c>
      <c r="BG28" s="82" t="s">
        <v>104</v>
      </c>
      <c r="BH28" s="72"/>
      <c r="BI28" s="72"/>
      <c r="BJ28" s="72"/>
      <c r="BK28" s="72"/>
      <c r="BL28" s="72">
        <f t="shared" si="20"/>
        <v>0</v>
      </c>
      <c r="BM28" s="72">
        <v>98820.23</v>
      </c>
      <c r="BN28" s="72"/>
      <c r="BO28" s="72">
        <v>98820.23</v>
      </c>
      <c r="BP28" s="72" t="s">
        <v>134</v>
      </c>
      <c r="BQ28" s="72"/>
      <c r="BR28" s="72"/>
      <c r="BS28" s="72">
        <f>SUM(BQ28:BR28)</f>
        <v>0</v>
      </c>
      <c r="BT28" s="72">
        <f>BM28+BS28</f>
        <v>98820.23</v>
      </c>
      <c r="BU28" s="72">
        <v>98820.23</v>
      </c>
      <c r="BV28" s="72"/>
      <c r="BW28" s="72" t="s">
        <v>134</v>
      </c>
      <c r="BX28" s="72"/>
      <c r="BY28" s="72"/>
      <c r="BZ28" s="72">
        <v>98820.23</v>
      </c>
      <c r="CA28" s="72">
        <v>98820.23</v>
      </c>
      <c r="CB28" s="72"/>
      <c r="CC28" s="72"/>
      <c r="CD28" s="72"/>
      <c r="CE28" s="72">
        <v>98820.23</v>
      </c>
      <c r="CF28" s="9"/>
    </row>
    <row r="29" spans="1:84" ht="24">
      <c r="A29" s="28"/>
      <c r="B29" s="97">
        <v>91206</v>
      </c>
      <c r="C29" s="115" t="s">
        <v>119</v>
      </c>
      <c r="D29" s="113">
        <v>3110</v>
      </c>
      <c r="E29" s="78" t="s">
        <v>116</v>
      </c>
      <c r="F29" s="116"/>
      <c r="G29" s="117"/>
      <c r="H29" s="118"/>
      <c r="I29" s="119"/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20"/>
      <c r="U29" s="120"/>
      <c r="V29" s="118"/>
      <c r="W29" s="118"/>
      <c r="X29" s="118"/>
      <c r="Y29" s="121"/>
      <c r="Z29" s="121"/>
      <c r="AA29" s="121"/>
      <c r="AB29" s="118"/>
      <c r="AC29" s="118"/>
      <c r="AD29" s="118"/>
      <c r="AE29" s="118"/>
      <c r="AF29" s="118"/>
      <c r="AG29" s="121"/>
      <c r="AH29" s="118"/>
      <c r="AI29" s="121"/>
      <c r="AJ29" s="118"/>
      <c r="AK29" s="118"/>
      <c r="AL29" s="118"/>
      <c r="AM29" s="118"/>
      <c r="AN29" s="118"/>
      <c r="AO29" s="118"/>
      <c r="AP29" s="82"/>
      <c r="AQ29" s="72"/>
      <c r="AR29" s="82"/>
      <c r="AS29" s="82"/>
      <c r="AT29" s="82"/>
      <c r="AU29" s="72"/>
      <c r="AV29" s="72"/>
      <c r="AW29" s="107" t="s">
        <v>118</v>
      </c>
      <c r="AX29" s="72"/>
      <c r="AY29" s="107">
        <v>5000</v>
      </c>
      <c r="AZ29" s="122" t="s">
        <v>122</v>
      </c>
      <c r="BA29" s="72"/>
      <c r="BB29" s="72"/>
      <c r="BC29" s="72"/>
      <c r="BD29" s="72"/>
      <c r="BE29" s="72"/>
      <c r="BF29" s="72">
        <v>5000</v>
      </c>
      <c r="BG29" s="122" t="s">
        <v>122</v>
      </c>
      <c r="BH29" s="72">
        <v>5000</v>
      </c>
      <c r="BI29" s="72"/>
      <c r="BJ29" s="72"/>
      <c r="BK29" s="72"/>
      <c r="BL29" s="123">
        <f t="shared" si="20"/>
        <v>5000</v>
      </c>
      <c r="BM29" s="123">
        <v>5000</v>
      </c>
      <c r="BN29" s="123">
        <v>5000</v>
      </c>
      <c r="BO29" s="72"/>
      <c r="BP29" s="72"/>
      <c r="BQ29" s="72"/>
      <c r="BR29" s="72"/>
      <c r="BS29" s="72">
        <f>SUM(BQ29:BR29)</f>
        <v>0</v>
      </c>
      <c r="BT29" s="72">
        <f>BM29+BS29</f>
        <v>5000</v>
      </c>
      <c r="BU29" s="72">
        <v>0</v>
      </c>
      <c r="BV29" s="72">
        <v>5000</v>
      </c>
      <c r="BW29" s="123" t="s">
        <v>164</v>
      </c>
      <c r="BX29" s="72"/>
      <c r="BY29" s="72"/>
      <c r="BZ29" s="72">
        <v>5000</v>
      </c>
      <c r="CA29" s="72"/>
      <c r="CB29" s="72"/>
      <c r="CC29" s="72"/>
      <c r="CD29" s="72"/>
      <c r="CE29" s="72">
        <v>5000</v>
      </c>
      <c r="CF29" s="9"/>
    </row>
    <row r="30" spans="1:84" ht="26.25">
      <c r="A30" s="28"/>
      <c r="B30" s="87">
        <v>24</v>
      </c>
      <c r="C30" s="88" t="s">
        <v>11</v>
      </c>
      <c r="D30" s="89"/>
      <c r="E30" s="90" t="s">
        <v>6</v>
      </c>
      <c r="F30" s="112">
        <f>SUM(F31:F32)</f>
        <v>45000</v>
      </c>
      <c r="G30" s="112">
        <f aca="true" t="shared" si="25" ref="G30:X30">SUM(G31:G32)</f>
        <v>0</v>
      </c>
      <c r="H30" s="112">
        <f t="shared" si="25"/>
        <v>99900</v>
      </c>
      <c r="I30" s="112">
        <f t="shared" si="25"/>
        <v>0</v>
      </c>
      <c r="J30" s="112">
        <f t="shared" si="25"/>
        <v>0</v>
      </c>
      <c r="K30" s="112">
        <f t="shared" si="25"/>
        <v>0</v>
      </c>
      <c r="L30" s="112">
        <f t="shared" si="25"/>
        <v>0</v>
      </c>
      <c r="M30" s="112">
        <f t="shared" si="25"/>
        <v>14897.03</v>
      </c>
      <c r="N30" s="112">
        <f t="shared" si="25"/>
        <v>0</v>
      </c>
      <c r="O30" s="112">
        <f t="shared" si="25"/>
        <v>0</v>
      </c>
      <c r="P30" s="112">
        <f t="shared" si="25"/>
        <v>0</v>
      </c>
      <c r="Q30" s="112">
        <f t="shared" si="25"/>
        <v>0</v>
      </c>
      <c r="R30" s="112">
        <f t="shared" si="25"/>
        <v>0</v>
      </c>
      <c r="S30" s="112">
        <f t="shared" si="25"/>
        <v>0</v>
      </c>
      <c r="T30" s="112">
        <f>SUM(T31:T32)</f>
        <v>144900</v>
      </c>
      <c r="U30" s="112">
        <f t="shared" si="25"/>
        <v>144900</v>
      </c>
      <c r="V30" s="112"/>
      <c r="W30" s="112">
        <f t="shared" si="25"/>
        <v>0</v>
      </c>
      <c r="X30" s="112">
        <f t="shared" si="25"/>
        <v>0</v>
      </c>
      <c r="Y30" s="112">
        <f aca="true" t="shared" si="26" ref="Y30:AF30">SUM(Y31:Y32)</f>
        <v>14897.03</v>
      </c>
      <c r="Z30" s="112">
        <f t="shared" si="26"/>
        <v>14897.03</v>
      </c>
      <c r="AA30" s="112">
        <f t="shared" si="26"/>
        <v>0</v>
      </c>
      <c r="AB30" s="112">
        <f t="shared" si="26"/>
        <v>0</v>
      </c>
      <c r="AC30" s="112">
        <f t="shared" si="26"/>
        <v>0</v>
      </c>
      <c r="AD30" s="112">
        <f t="shared" si="26"/>
        <v>0</v>
      </c>
      <c r="AE30" s="112">
        <f t="shared" si="26"/>
        <v>99330</v>
      </c>
      <c r="AF30" s="112">
        <f t="shared" si="26"/>
        <v>0</v>
      </c>
      <c r="AG30" s="112">
        <f aca="true" t="shared" si="27" ref="AG30:AP30">SUM(AG31:AG32)</f>
        <v>114227.03</v>
      </c>
      <c r="AH30" s="112">
        <f t="shared" si="27"/>
        <v>99330</v>
      </c>
      <c r="AI30" s="112">
        <f t="shared" si="27"/>
        <v>14897.03</v>
      </c>
      <c r="AJ30" s="112">
        <f t="shared" si="27"/>
        <v>0</v>
      </c>
      <c r="AK30" s="112">
        <f t="shared" si="27"/>
        <v>0</v>
      </c>
      <c r="AL30" s="112">
        <f t="shared" si="27"/>
        <v>0</v>
      </c>
      <c r="AM30" s="112">
        <f t="shared" si="27"/>
        <v>0</v>
      </c>
      <c r="AN30" s="112">
        <f>SUM(AN31:AN32)</f>
        <v>0</v>
      </c>
      <c r="AO30" s="112">
        <f t="shared" si="27"/>
        <v>144900</v>
      </c>
      <c r="AP30" s="112">
        <f t="shared" si="27"/>
        <v>0</v>
      </c>
      <c r="AQ30" s="112">
        <f>SUM(AQ31:AQ32)</f>
        <v>114227.03</v>
      </c>
      <c r="AR30" s="112">
        <f>SUM(AR31:AR32)</f>
        <v>99679.65</v>
      </c>
      <c r="AS30" s="112">
        <f>SUM(AS31:AS32)</f>
        <v>14547.38</v>
      </c>
      <c r="AT30" s="112">
        <f>SUM(AT31:AT32)</f>
        <v>0</v>
      </c>
      <c r="AU30" s="112">
        <f aca="true" t="shared" si="28" ref="AU30:BD30">SUM(AU31:AU32)</f>
        <v>0</v>
      </c>
      <c r="AV30" s="112">
        <f t="shared" si="28"/>
        <v>0</v>
      </c>
      <c r="AW30" s="112">
        <f t="shared" si="28"/>
        <v>0</v>
      </c>
      <c r="AX30" s="112">
        <f t="shared" si="28"/>
        <v>0</v>
      </c>
      <c r="AY30" s="112">
        <f t="shared" si="28"/>
        <v>144900</v>
      </c>
      <c r="AZ30" s="112">
        <f t="shared" si="28"/>
        <v>0</v>
      </c>
      <c r="BA30" s="112">
        <f t="shared" si="28"/>
        <v>114227.03</v>
      </c>
      <c r="BB30" s="112">
        <f t="shared" si="28"/>
        <v>349.65</v>
      </c>
      <c r="BC30" s="112">
        <f t="shared" si="28"/>
        <v>113877.38</v>
      </c>
      <c r="BD30" s="112">
        <f t="shared" si="28"/>
        <v>0</v>
      </c>
      <c r="BE30" s="112">
        <f aca="true" t="shared" si="29" ref="BE30:BK30">SUM(BE31:BE32)</f>
        <v>0</v>
      </c>
      <c r="BF30" s="112">
        <f t="shared" si="29"/>
        <v>144900</v>
      </c>
      <c r="BG30" s="112">
        <f t="shared" si="29"/>
        <v>0</v>
      </c>
      <c r="BH30" s="112">
        <f t="shared" si="29"/>
        <v>0</v>
      </c>
      <c r="BI30" s="112">
        <f t="shared" si="29"/>
        <v>0</v>
      </c>
      <c r="BJ30" s="112">
        <f t="shared" si="29"/>
        <v>0</v>
      </c>
      <c r="BK30" s="112">
        <f t="shared" si="29"/>
        <v>0</v>
      </c>
      <c r="BL30" s="112">
        <f>SUM(BL31:BL32)</f>
        <v>0</v>
      </c>
      <c r="BM30" s="112">
        <f>SUM(BM31:BM32)</f>
        <v>128990.58</v>
      </c>
      <c r="BN30" s="112">
        <f>SUM(BN31:BN32)</f>
        <v>15113.2</v>
      </c>
      <c r="BO30" s="112">
        <f>SUM(BO31:BO32)</f>
        <v>113877.38</v>
      </c>
      <c r="BP30" s="112">
        <f>SUM(BP31:BP32)</f>
        <v>0</v>
      </c>
      <c r="BQ30" s="112">
        <f aca="true" t="shared" si="30" ref="BQ30:CA30">SUM(BQ31:BQ32)</f>
        <v>0</v>
      </c>
      <c r="BR30" s="112">
        <f t="shared" si="30"/>
        <v>0</v>
      </c>
      <c r="BS30" s="112">
        <f t="shared" si="30"/>
        <v>0</v>
      </c>
      <c r="BT30" s="112">
        <f t="shared" si="30"/>
        <v>128990.58</v>
      </c>
      <c r="BU30" s="112">
        <f t="shared" si="30"/>
        <v>113877.38</v>
      </c>
      <c r="BV30" s="112">
        <f t="shared" si="30"/>
        <v>15113.2</v>
      </c>
      <c r="BW30" s="112">
        <f t="shared" si="30"/>
        <v>0</v>
      </c>
      <c r="BX30" s="112">
        <f t="shared" si="30"/>
        <v>0</v>
      </c>
      <c r="BY30" s="112">
        <f t="shared" si="30"/>
        <v>0</v>
      </c>
      <c r="BZ30" s="112">
        <f t="shared" si="30"/>
        <v>128990.58</v>
      </c>
      <c r="CA30" s="112">
        <f t="shared" si="30"/>
        <v>128920.82</v>
      </c>
      <c r="CB30" s="112"/>
      <c r="CC30" s="112"/>
      <c r="CD30" s="112"/>
      <c r="CE30" s="112">
        <f>SUM(CE31:CE32)</f>
        <v>144900</v>
      </c>
      <c r="CF30" s="8"/>
    </row>
    <row r="31" spans="1:84" ht="15.75">
      <c r="A31" s="28"/>
      <c r="B31" s="97">
        <v>110201</v>
      </c>
      <c r="C31" s="124" t="s">
        <v>3</v>
      </c>
      <c r="D31" s="98">
        <v>3110</v>
      </c>
      <c r="E31" s="71" t="s">
        <v>1</v>
      </c>
      <c r="F31" s="99">
        <v>45000</v>
      </c>
      <c r="G31" s="109"/>
      <c r="H31" s="109"/>
      <c r="I31" s="82"/>
      <c r="J31" s="82"/>
      <c r="K31" s="82"/>
      <c r="L31" s="82"/>
      <c r="M31" s="82">
        <v>14897.03</v>
      </c>
      <c r="N31" s="82"/>
      <c r="O31" s="82"/>
      <c r="P31" s="82"/>
      <c r="Q31" s="82"/>
      <c r="R31" s="82"/>
      <c r="S31" s="82"/>
      <c r="T31" s="83">
        <v>45000</v>
      </c>
      <c r="U31" s="83">
        <v>45000</v>
      </c>
      <c r="V31" s="82" t="s">
        <v>69</v>
      </c>
      <c r="W31" s="82"/>
      <c r="X31" s="82"/>
      <c r="Y31" s="72">
        <f>G31+J31+K31+L31+M31+O31+P31+W31+X31</f>
        <v>14897.03</v>
      </c>
      <c r="Z31" s="72">
        <v>14897.03</v>
      </c>
      <c r="AA31" s="72">
        <f t="shared" si="19"/>
        <v>0</v>
      </c>
      <c r="AB31" s="82"/>
      <c r="AC31" s="82"/>
      <c r="AD31" s="82"/>
      <c r="AE31" s="82"/>
      <c r="AF31" s="82"/>
      <c r="AG31" s="72">
        <f>Y31+AB31+AC31+AD31+AE31+AF31</f>
        <v>14897.03</v>
      </c>
      <c r="AH31" s="82"/>
      <c r="AI31" s="72">
        <f>AG31-AH31</f>
        <v>14897.03</v>
      </c>
      <c r="AJ31" s="82"/>
      <c r="AK31" s="82"/>
      <c r="AL31" s="82"/>
      <c r="AM31" s="82"/>
      <c r="AN31" s="83"/>
      <c r="AO31" s="83">
        <v>45000</v>
      </c>
      <c r="AP31" s="82" t="s">
        <v>69</v>
      </c>
      <c r="AQ31" s="72">
        <f>AG31+AJ31+AK31+AL31+AM31</f>
        <v>14897.03</v>
      </c>
      <c r="AR31" s="82">
        <v>349.65</v>
      </c>
      <c r="AS31" s="82">
        <v>14547.38</v>
      </c>
      <c r="AT31" s="82" t="s">
        <v>111</v>
      </c>
      <c r="AU31" s="72"/>
      <c r="AV31" s="72"/>
      <c r="AW31" s="72"/>
      <c r="AX31" s="72"/>
      <c r="AY31" s="72">
        <f>AO31+AW31</f>
        <v>45000</v>
      </c>
      <c r="AZ31" s="82" t="s">
        <v>69</v>
      </c>
      <c r="BA31" s="72">
        <v>14897.03</v>
      </c>
      <c r="BB31" s="82">
        <v>349.65</v>
      </c>
      <c r="BC31" s="82">
        <v>14547.38</v>
      </c>
      <c r="BD31" s="82" t="s">
        <v>111</v>
      </c>
      <c r="BE31" s="82"/>
      <c r="BF31" s="82">
        <v>45000</v>
      </c>
      <c r="BG31" s="82" t="s">
        <v>69</v>
      </c>
      <c r="BH31" s="82"/>
      <c r="BI31" s="82"/>
      <c r="BJ31" s="82"/>
      <c r="BK31" s="82"/>
      <c r="BL31" s="72">
        <f>SUM(BH31:BK31)</f>
        <v>0</v>
      </c>
      <c r="BM31" s="72">
        <v>29660.58</v>
      </c>
      <c r="BN31" s="82">
        <v>15113.2</v>
      </c>
      <c r="BO31" s="82">
        <v>14547.38</v>
      </c>
      <c r="BP31" s="82" t="s">
        <v>111</v>
      </c>
      <c r="BQ31" s="82"/>
      <c r="BR31" s="82"/>
      <c r="BS31" s="72">
        <f>SUM(BQ31:BR31)</f>
        <v>0</v>
      </c>
      <c r="BT31" s="72">
        <f>BM31+BS31</f>
        <v>29660.58</v>
      </c>
      <c r="BU31" s="82">
        <v>14547.38</v>
      </c>
      <c r="BV31" s="82">
        <v>15113.2</v>
      </c>
      <c r="BW31" s="82" t="s">
        <v>111</v>
      </c>
      <c r="BX31" s="82"/>
      <c r="BY31" s="82"/>
      <c r="BZ31" s="82">
        <v>29660.58</v>
      </c>
      <c r="CA31" s="82">
        <v>29590.82</v>
      </c>
      <c r="CB31" s="72"/>
      <c r="CC31" s="72"/>
      <c r="CD31" s="72"/>
      <c r="CE31" s="82">
        <v>45000</v>
      </c>
      <c r="CF31" s="5"/>
    </row>
    <row r="32" spans="1:84" ht="15.75">
      <c r="A32" s="28"/>
      <c r="B32" s="97">
        <v>110204</v>
      </c>
      <c r="C32" s="124" t="s">
        <v>20</v>
      </c>
      <c r="D32" s="98">
        <v>3110</v>
      </c>
      <c r="E32" s="71" t="s">
        <v>1</v>
      </c>
      <c r="F32" s="99"/>
      <c r="G32" s="109"/>
      <c r="H32" s="114">
        <v>99900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>
        <v>99900</v>
      </c>
      <c r="U32" s="83">
        <v>99900</v>
      </c>
      <c r="V32" s="82" t="s">
        <v>85</v>
      </c>
      <c r="W32" s="82"/>
      <c r="X32" s="82"/>
      <c r="Y32" s="72">
        <f>G32+J32+K32+L32+M32+O32+P32+W32+X32</f>
        <v>0</v>
      </c>
      <c r="Z32" s="72"/>
      <c r="AA32" s="72">
        <f t="shared" si="19"/>
        <v>0</v>
      </c>
      <c r="AB32" s="82"/>
      <c r="AC32" s="82"/>
      <c r="AD32" s="82"/>
      <c r="AE32" s="82">
        <v>99330</v>
      </c>
      <c r="AF32" s="82"/>
      <c r="AG32" s="72">
        <f>Y32+AB32+AC32+AD32+AE32+AF32</f>
        <v>99330</v>
      </c>
      <c r="AH32" s="82">
        <v>99330</v>
      </c>
      <c r="AI32" s="72">
        <f>AG32-AH32</f>
        <v>0</v>
      </c>
      <c r="AJ32" s="82"/>
      <c r="AK32" s="82"/>
      <c r="AL32" s="82"/>
      <c r="AM32" s="82"/>
      <c r="AN32" s="83"/>
      <c r="AO32" s="83">
        <v>99900</v>
      </c>
      <c r="AP32" s="82" t="s">
        <v>85</v>
      </c>
      <c r="AQ32" s="72">
        <f>AG32+AJ32+AK32+AL32+AM32</f>
        <v>99330</v>
      </c>
      <c r="AR32" s="82">
        <v>99330</v>
      </c>
      <c r="AS32" s="82">
        <v>0</v>
      </c>
      <c r="AT32" s="82" t="s">
        <v>63</v>
      </c>
      <c r="AU32" s="72"/>
      <c r="AV32" s="72"/>
      <c r="AW32" s="72"/>
      <c r="AX32" s="72"/>
      <c r="AY32" s="72">
        <f>AO32+AW32</f>
        <v>99900</v>
      </c>
      <c r="AZ32" s="82" t="s">
        <v>85</v>
      </c>
      <c r="BA32" s="72">
        <v>99330</v>
      </c>
      <c r="BB32" s="72"/>
      <c r="BC32" s="72">
        <v>99330</v>
      </c>
      <c r="BD32" s="82" t="s">
        <v>63</v>
      </c>
      <c r="BE32" s="72"/>
      <c r="BF32" s="72">
        <v>99900</v>
      </c>
      <c r="BG32" s="82" t="s">
        <v>85</v>
      </c>
      <c r="BH32" s="72"/>
      <c r="BI32" s="72"/>
      <c r="BJ32" s="72"/>
      <c r="BK32" s="72"/>
      <c r="BL32" s="72">
        <f>SUM(BH32:BK32)</f>
        <v>0</v>
      </c>
      <c r="BM32" s="72">
        <v>99330</v>
      </c>
      <c r="BN32" s="72"/>
      <c r="BO32" s="72">
        <v>99330</v>
      </c>
      <c r="BP32" s="82" t="s">
        <v>63</v>
      </c>
      <c r="BQ32" s="72"/>
      <c r="BR32" s="72"/>
      <c r="BS32" s="72">
        <f>SUM(BQ32:BR32)</f>
        <v>0</v>
      </c>
      <c r="BT32" s="72">
        <f>BM32+BS32</f>
        <v>99330</v>
      </c>
      <c r="BU32" s="72">
        <v>99330</v>
      </c>
      <c r="BV32" s="72"/>
      <c r="BW32" s="82" t="s">
        <v>63</v>
      </c>
      <c r="BX32" s="72"/>
      <c r="BY32" s="72"/>
      <c r="BZ32" s="72">
        <v>99330</v>
      </c>
      <c r="CA32" s="72">
        <v>99330</v>
      </c>
      <c r="CB32" s="72"/>
      <c r="CC32" s="72"/>
      <c r="CD32" s="72"/>
      <c r="CE32" s="72">
        <v>99900</v>
      </c>
      <c r="CF32" s="9"/>
    </row>
    <row r="33" spans="1:84" ht="17.25">
      <c r="A33" s="28"/>
      <c r="B33" s="87">
        <v>40</v>
      </c>
      <c r="C33" s="88" t="s">
        <v>12</v>
      </c>
      <c r="D33" s="89"/>
      <c r="E33" s="90" t="s">
        <v>6</v>
      </c>
      <c r="F33" s="91">
        <f aca="true" t="shared" si="31" ref="F33:AK33">SUM(F34:F73)</f>
        <v>5785000</v>
      </c>
      <c r="G33" s="91">
        <f t="shared" si="31"/>
        <v>340913.44</v>
      </c>
      <c r="H33" s="91">
        <f t="shared" si="31"/>
        <v>0</v>
      </c>
      <c r="I33" s="91">
        <f t="shared" si="31"/>
        <v>0</v>
      </c>
      <c r="J33" s="91">
        <f t="shared" si="31"/>
        <v>0</v>
      </c>
      <c r="K33" s="91">
        <f t="shared" si="31"/>
        <v>393942.29</v>
      </c>
      <c r="L33" s="91">
        <f t="shared" si="31"/>
        <v>0</v>
      </c>
      <c r="M33" s="91">
        <f t="shared" si="31"/>
        <v>244682.02</v>
      </c>
      <c r="N33" s="91">
        <f t="shared" si="31"/>
        <v>294124</v>
      </c>
      <c r="O33" s="91">
        <f t="shared" si="31"/>
        <v>0</v>
      </c>
      <c r="P33" s="91">
        <f t="shared" si="31"/>
        <v>100952.4</v>
      </c>
      <c r="Q33" s="91">
        <f t="shared" si="31"/>
        <v>0</v>
      </c>
      <c r="R33" s="91">
        <f t="shared" si="31"/>
        <v>0</v>
      </c>
      <c r="S33" s="91">
        <f t="shared" si="31"/>
        <v>0</v>
      </c>
      <c r="T33" s="91">
        <f t="shared" si="31"/>
        <v>6079124</v>
      </c>
      <c r="U33" s="91">
        <f t="shared" si="31"/>
        <v>6079124</v>
      </c>
      <c r="V33" s="91">
        <f t="shared" si="31"/>
        <v>0</v>
      </c>
      <c r="W33" s="91">
        <f t="shared" si="31"/>
        <v>487226.97</v>
      </c>
      <c r="X33" s="91">
        <f t="shared" si="31"/>
        <v>0</v>
      </c>
      <c r="Y33" s="91">
        <f t="shared" si="31"/>
        <v>1567717.1199999999</v>
      </c>
      <c r="Z33" s="91">
        <f t="shared" si="31"/>
        <v>641825.0900000001</v>
      </c>
      <c r="AA33" s="91">
        <f t="shared" si="31"/>
        <v>925892.03</v>
      </c>
      <c r="AB33" s="91">
        <f t="shared" si="31"/>
        <v>16248</v>
      </c>
      <c r="AC33" s="91">
        <f t="shared" si="31"/>
        <v>0</v>
      </c>
      <c r="AD33" s="91">
        <f t="shared" si="31"/>
        <v>417975.19</v>
      </c>
      <c r="AE33" s="91">
        <f t="shared" si="31"/>
        <v>105391.71</v>
      </c>
      <c r="AF33" s="91">
        <f t="shared" si="31"/>
        <v>0</v>
      </c>
      <c r="AG33" s="91">
        <f t="shared" si="31"/>
        <v>2107332.02</v>
      </c>
      <c r="AH33" s="91">
        <f t="shared" si="31"/>
        <v>539614.9</v>
      </c>
      <c r="AI33" s="91">
        <f t="shared" si="31"/>
        <v>1567717.1199999999</v>
      </c>
      <c r="AJ33" s="91">
        <f t="shared" si="31"/>
        <v>0</v>
      </c>
      <c r="AK33" s="91">
        <f t="shared" si="31"/>
        <v>347619.45</v>
      </c>
      <c r="AL33" s="91">
        <f aca="true" t="shared" si="32" ref="AL33:BQ33">SUM(AL34:AL73)</f>
        <v>35810.45</v>
      </c>
      <c r="AM33" s="91">
        <f t="shared" si="32"/>
        <v>321376.33999999997</v>
      </c>
      <c r="AN33" s="91">
        <f t="shared" si="32"/>
        <v>0</v>
      </c>
      <c r="AO33" s="91">
        <f t="shared" si="32"/>
        <v>6079124</v>
      </c>
      <c r="AP33" s="91">
        <f t="shared" si="32"/>
        <v>0</v>
      </c>
      <c r="AQ33" s="91">
        <f t="shared" si="32"/>
        <v>2812138.2600000002</v>
      </c>
      <c r="AR33" s="91">
        <f t="shared" si="32"/>
        <v>737555.64</v>
      </c>
      <c r="AS33" s="91">
        <f t="shared" si="32"/>
        <v>2074582.6199999999</v>
      </c>
      <c r="AT33" s="91">
        <f t="shared" si="32"/>
        <v>0</v>
      </c>
      <c r="AU33" s="91">
        <f t="shared" si="32"/>
        <v>68120.4</v>
      </c>
      <c r="AV33" s="91">
        <f t="shared" si="32"/>
        <v>428836.07</v>
      </c>
      <c r="AW33" s="91">
        <f t="shared" si="32"/>
        <v>386182</v>
      </c>
      <c r="AX33" s="91">
        <f t="shared" si="32"/>
        <v>0</v>
      </c>
      <c r="AY33" s="91">
        <f t="shared" si="32"/>
        <v>6957306</v>
      </c>
      <c r="AZ33" s="91">
        <f t="shared" si="32"/>
        <v>0</v>
      </c>
      <c r="BA33" s="91">
        <f t="shared" si="32"/>
        <v>3309094.7300000004</v>
      </c>
      <c r="BB33" s="91">
        <f t="shared" si="32"/>
        <v>818332.8099999998</v>
      </c>
      <c r="BC33" s="91">
        <f t="shared" si="32"/>
        <v>2490761.92</v>
      </c>
      <c r="BD33" s="91">
        <f t="shared" si="32"/>
        <v>0</v>
      </c>
      <c r="BE33" s="91">
        <f t="shared" si="32"/>
        <v>0</v>
      </c>
      <c r="BF33" s="91">
        <f t="shared" si="32"/>
        <v>6957306</v>
      </c>
      <c r="BG33" s="91">
        <f t="shared" si="32"/>
        <v>0</v>
      </c>
      <c r="BH33" s="91">
        <f t="shared" si="32"/>
        <v>355559.12</v>
      </c>
      <c r="BI33" s="91">
        <f t="shared" si="32"/>
        <v>391994.38</v>
      </c>
      <c r="BJ33" s="91">
        <f t="shared" si="32"/>
        <v>50715.24</v>
      </c>
      <c r="BK33" s="91">
        <f t="shared" si="32"/>
        <v>21076</v>
      </c>
      <c r="BL33" s="91">
        <f t="shared" si="32"/>
        <v>819344.74</v>
      </c>
      <c r="BM33" s="91">
        <f t="shared" si="32"/>
        <v>4128439.4700000007</v>
      </c>
      <c r="BN33" s="91">
        <f t="shared" si="32"/>
        <v>1377980.94</v>
      </c>
      <c r="BO33" s="91">
        <f t="shared" si="32"/>
        <v>2750458.5300000003</v>
      </c>
      <c r="BP33" s="91">
        <f t="shared" si="32"/>
        <v>0</v>
      </c>
      <c r="BQ33" s="91">
        <f t="shared" si="32"/>
        <v>386955.95</v>
      </c>
      <c r="BR33" s="91">
        <f aca="true" t="shared" si="33" ref="BR33:CA33">SUM(BR34:BR73)</f>
        <v>158414.09</v>
      </c>
      <c r="BS33" s="91">
        <f t="shared" si="33"/>
        <v>545370.04</v>
      </c>
      <c r="BT33" s="91">
        <f t="shared" si="33"/>
        <v>4673809.51</v>
      </c>
      <c r="BU33" s="91">
        <f t="shared" si="33"/>
        <v>4142099.4100000006</v>
      </c>
      <c r="BV33" s="91">
        <f t="shared" si="33"/>
        <v>531710.1000000001</v>
      </c>
      <c r="BW33" s="91">
        <f t="shared" si="33"/>
        <v>0</v>
      </c>
      <c r="BX33" s="91">
        <f t="shared" si="33"/>
        <v>264185.77999999997</v>
      </c>
      <c r="BY33" s="91">
        <f t="shared" si="33"/>
        <v>78934.15</v>
      </c>
      <c r="BZ33" s="91">
        <f t="shared" si="33"/>
        <v>5016929.44</v>
      </c>
      <c r="CA33" s="91">
        <f t="shared" si="33"/>
        <v>4394670.99</v>
      </c>
      <c r="CB33" s="91"/>
      <c r="CC33" s="91"/>
      <c r="CD33" s="91"/>
      <c r="CE33" s="91">
        <f>SUM(CE34:CE73)</f>
        <v>7973206</v>
      </c>
      <c r="CF33" s="6"/>
    </row>
    <row r="34" spans="1:84" ht="39">
      <c r="A34" s="28"/>
      <c r="B34" s="97">
        <v>150101</v>
      </c>
      <c r="C34" s="2" t="s">
        <v>196</v>
      </c>
      <c r="D34" s="126">
        <v>3122</v>
      </c>
      <c r="E34" s="125" t="s">
        <v>207</v>
      </c>
      <c r="F34" s="80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  <c r="U34" s="83"/>
      <c r="V34" s="82"/>
      <c r="W34" s="82"/>
      <c r="X34" s="82"/>
      <c r="Y34" s="72"/>
      <c r="Z34" s="72"/>
      <c r="AA34" s="72"/>
      <c r="AB34" s="82"/>
      <c r="AC34" s="82"/>
      <c r="AD34" s="82"/>
      <c r="AE34" s="82"/>
      <c r="AF34" s="82"/>
      <c r="AG34" s="72"/>
      <c r="AH34" s="82"/>
      <c r="AI34" s="72"/>
      <c r="AJ34" s="82"/>
      <c r="AK34" s="82"/>
      <c r="AL34" s="82"/>
      <c r="AM34" s="82"/>
      <c r="AN34" s="82"/>
      <c r="AO34" s="83"/>
      <c r="AP34" s="82"/>
      <c r="AQ34" s="72"/>
      <c r="AR34" s="82"/>
      <c r="AS34" s="82"/>
      <c r="AT34" s="82"/>
      <c r="AU34" s="72"/>
      <c r="AV34" s="72"/>
      <c r="AW34" s="72"/>
      <c r="AX34" s="72"/>
      <c r="AY34" s="72"/>
      <c r="AZ34" s="8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>
        <v>245000</v>
      </c>
      <c r="CF34" s="10"/>
    </row>
    <row r="35" spans="1:84" ht="36">
      <c r="A35" s="28"/>
      <c r="B35" s="97">
        <v>150101</v>
      </c>
      <c r="C35" s="2" t="s">
        <v>196</v>
      </c>
      <c r="D35" s="126">
        <v>3122</v>
      </c>
      <c r="E35" s="156" t="s">
        <v>180</v>
      </c>
      <c r="F35" s="127"/>
      <c r="G35" s="82"/>
      <c r="H35" s="82"/>
      <c r="I35" s="82"/>
      <c r="J35" s="82"/>
      <c r="K35" s="82"/>
      <c r="L35" s="82"/>
      <c r="M35" s="82"/>
      <c r="N35" s="128">
        <v>8000</v>
      </c>
      <c r="O35" s="82"/>
      <c r="P35" s="82"/>
      <c r="Q35" s="82"/>
      <c r="R35" s="82"/>
      <c r="S35" s="82"/>
      <c r="T35" s="129">
        <v>8000</v>
      </c>
      <c r="U35" s="129">
        <v>8000</v>
      </c>
      <c r="V35" s="82"/>
      <c r="W35" s="82"/>
      <c r="X35" s="82"/>
      <c r="Y35" s="72">
        <f aca="true" t="shared" si="34" ref="Y35:Y72">G35+J35+K35+L35+M35+O35+P35+W35+X35</f>
        <v>0</v>
      </c>
      <c r="Z35" s="72"/>
      <c r="AA35" s="72">
        <f aca="true" t="shared" si="35" ref="AA35:AA72">Y35-Z35</f>
        <v>0</v>
      </c>
      <c r="AB35" s="82"/>
      <c r="AC35" s="82"/>
      <c r="AD35" s="82"/>
      <c r="AE35" s="82"/>
      <c r="AF35" s="82"/>
      <c r="AG35" s="72">
        <f aca="true" t="shared" si="36" ref="AG35:AG72">Y35+AB35+AC35+AD35+AE35+AF35</f>
        <v>0</v>
      </c>
      <c r="AH35" s="82"/>
      <c r="AI35" s="72">
        <f aca="true" t="shared" si="37" ref="AI35:AI72">AG35-AH35</f>
        <v>0</v>
      </c>
      <c r="AJ35" s="82"/>
      <c r="AK35" s="82"/>
      <c r="AL35" s="82"/>
      <c r="AM35" s="82"/>
      <c r="AN35" s="82"/>
      <c r="AO35" s="129">
        <v>8000</v>
      </c>
      <c r="AP35" s="82" t="s">
        <v>109</v>
      </c>
      <c r="AQ35" s="72">
        <f aca="true" t="shared" si="38" ref="AQ35:AQ72">AG35+AJ35+AK35+AL35+AM35</f>
        <v>0</v>
      </c>
      <c r="AR35" s="82"/>
      <c r="AS35" s="82"/>
      <c r="AT35" s="82"/>
      <c r="AU35" s="72"/>
      <c r="AV35" s="72"/>
      <c r="AW35" s="130">
        <v>15000</v>
      </c>
      <c r="AX35" s="72"/>
      <c r="AY35" s="72">
        <v>15000</v>
      </c>
      <c r="AZ35" s="82" t="s">
        <v>109</v>
      </c>
      <c r="BA35" s="72"/>
      <c r="BB35" s="72"/>
      <c r="BC35" s="72"/>
      <c r="BD35" s="72"/>
      <c r="BE35" s="72"/>
      <c r="BF35" s="72">
        <v>15000</v>
      </c>
      <c r="BG35" s="82" t="s">
        <v>109</v>
      </c>
      <c r="BH35" s="72"/>
      <c r="BI35" s="72"/>
      <c r="BJ35" s="72"/>
      <c r="BK35" s="72"/>
      <c r="BL35" s="72">
        <f aca="true" t="shared" si="39" ref="BL35:BL73">SUM(BH35:BK35)</f>
        <v>0</v>
      </c>
      <c r="BM35" s="72">
        <f aca="true" t="shared" si="40" ref="BM35:BM49">BL35+BA35</f>
        <v>0</v>
      </c>
      <c r="BN35" s="72"/>
      <c r="BO35" s="72"/>
      <c r="BP35" s="72"/>
      <c r="BQ35" s="72"/>
      <c r="BR35" s="72"/>
      <c r="BS35" s="72">
        <f aca="true" t="shared" si="41" ref="BS35:BS73">SUM(BQ35:BR35)</f>
        <v>0</v>
      </c>
      <c r="BT35" s="72">
        <f aca="true" t="shared" si="42" ref="BT35:BT73">BM35+BS35</f>
        <v>0</v>
      </c>
      <c r="BU35" s="72"/>
      <c r="BV35" s="72"/>
      <c r="BW35" s="82" t="s">
        <v>109</v>
      </c>
      <c r="BX35" s="72"/>
      <c r="BY35" s="72"/>
      <c r="BZ35" s="72">
        <v>0</v>
      </c>
      <c r="CA35" s="72"/>
      <c r="CB35" s="72"/>
      <c r="CC35" s="72"/>
      <c r="CD35" s="72"/>
      <c r="CE35" s="72">
        <v>15000</v>
      </c>
      <c r="CF35" s="9"/>
    </row>
    <row r="36" spans="1:84" ht="30.75">
      <c r="A36" s="28"/>
      <c r="B36" s="97">
        <v>150101</v>
      </c>
      <c r="C36" s="2" t="s">
        <v>196</v>
      </c>
      <c r="D36" s="137" t="s">
        <v>8</v>
      </c>
      <c r="E36" s="146" t="s">
        <v>181</v>
      </c>
      <c r="F36" s="127"/>
      <c r="G36" s="82"/>
      <c r="H36" s="82"/>
      <c r="I36" s="82"/>
      <c r="J36" s="82"/>
      <c r="K36" s="82"/>
      <c r="L36" s="82"/>
      <c r="M36" s="82"/>
      <c r="N36" s="128">
        <v>29018</v>
      </c>
      <c r="O36" s="82"/>
      <c r="P36" s="82"/>
      <c r="Q36" s="82"/>
      <c r="R36" s="82"/>
      <c r="S36" s="82"/>
      <c r="T36" s="129">
        <v>29018</v>
      </c>
      <c r="U36" s="129">
        <v>29018</v>
      </c>
      <c r="V36" s="131"/>
      <c r="W36" s="131"/>
      <c r="X36" s="131"/>
      <c r="Y36" s="72">
        <f t="shared" si="34"/>
        <v>0</v>
      </c>
      <c r="Z36" s="72"/>
      <c r="AA36" s="72">
        <f t="shared" si="35"/>
        <v>0</v>
      </c>
      <c r="AB36" s="82"/>
      <c r="AC36" s="82"/>
      <c r="AD36" s="82"/>
      <c r="AE36" s="82">
        <v>29018</v>
      </c>
      <c r="AF36" s="82"/>
      <c r="AG36" s="72">
        <f t="shared" si="36"/>
        <v>29018</v>
      </c>
      <c r="AH36" s="132">
        <v>29018</v>
      </c>
      <c r="AI36" s="72">
        <f t="shared" si="37"/>
        <v>0</v>
      </c>
      <c r="AJ36" s="82"/>
      <c r="AK36" s="82"/>
      <c r="AL36" s="82"/>
      <c r="AM36" s="82"/>
      <c r="AN36" s="82"/>
      <c r="AO36" s="129">
        <v>29018</v>
      </c>
      <c r="AP36" s="82" t="s">
        <v>109</v>
      </c>
      <c r="AQ36" s="72">
        <f t="shared" si="38"/>
        <v>29018</v>
      </c>
      <c r="AR36" s="82"/>
      <c r="AS36" s="82">
        <v>29018</v>
      </c>
      <c r="AT36" s="82"/>
      <c r="AU36" s="72"/>
      <c r="AV36" s="72"/>
      <c r="AW36" s="72"/>
      <c r="AX36" s="72"/>
      <c r="AY36" s="72">
        <f aca="true" t="shared" si="43" ref="AY36:AY73">AO36+AW36</f>
        <v>29018</v>
      </c>
      <c r="AZ36" s="82" t="s">
        <v>109</v>
      </c>
      <c r="BA36" s="82">
        <v>29018</v>
      </c>
      <c r="BB36" s="72"/>
      <c r="BC36" s="82">
        <v>29018</v>
      </c>
      <c r="BD36" s="82" t="s">
        <v>109</v>
      </c>
      <c r="BE36" s="82"/>
      <c r="BF36" s="82">
        <v>29018</v>
      </c>
      <c r="BG36" s="82" t="s">
        <v>109</v>
      </c>
      <c r="BH36" s="82"/>
      <c r="BI36" s="82"/>
      <c r="BJ36" s="82"/>
      <c r="BK36" s="82"/>
      <c r="BL36" s="72">
        <f t="shared" si="39"/>
        <v>0</v>
      </c>
      <c r="BM36" s="72">
        <f t="shared" si="40"/>
        <v>29018</v>
      </c>
      <c r="BN36" s="131"/>
      <c r="BO36" s="82">
        <v>29018</v>
      </c>
      <c r="BP36" s="82"/>
      <c r="BQ36" s="82"/>
      <c r="BR36" s="82"/>
      <c r="BS36" s="72">
        <f t="shared" si="41"/>
        <v>0</v>
      </c>
      <c r="BT36" s="72">
        <f t="shared" si="42"/>
        <v>29018</v>
      </c>
      <c r="BU36" s="82">
        <v>29018</v>
      </c>
      <c r="BV36" s="82"/>
      <c r="BW36" s="82" t="s">
        <v>109</v>
      </c>
      <c r="BX36" s="82"/>
      <c r="BY36" s="82"/>
      <c r="BZ36" s="82">
        <v>29018</v>
      </c>
      <c r="CA36" s="82">
        <v>29018</v>
      </c>
      <c r="CB36" s="72"/>
      <c r="CC36" s="72"/>
      <c r="CD36" s="72"/>
      <c r="CE36" s="82">
        <v>29018</v>
      </c>
      <c r="CF36" s="5"/>
    </row>
    <row r="37" spans="1:84" ht="36">
      <c r="A37" s="28"/>
      <c r="B37" s="97">
        <v>150101</v>
      </c>
      <c r="C37" s="2" t="s">
        <v>196</v>
      </c>
      <c r="D37" s="137" t="s">
        <v>8</v>
      </c>
      <c r="E37" s="146" t="s">
        <v>182</v>
      </c>
      <c r="F37" s="127"/>
      <c r="G37" s="82"/>
      <c r="H37" s="82"/>
      <c r="I37" s="82"/>
      <c r="J37" s="82"/>
      <c r="K37" s="82"/>
      <c r="L37" s="82"/>
      <c r="M37" s="82"/>
      <c r="N37" s="128">
        <v>25823</v>
      </c>
      <c r="O37" s="82"/>
      <c r="P37" s="82"/>
      <c r="Q37" s="82"/>
      <c r="R37" s="82"/>
      <c r="S37" s="82"/>
      <c r="T37" s="129">
        <v>25823</v>
      </c>
      <c r="U37" s="129">
        <v>25823</v>
      </c>
      <c r="V37" s="131"/>
      <c r="W37" s="131"/>
      <c r="X37" s="131"/>
      <c r="Y37" s="72">
        <f t="shared" si="34"/>
        <v>0</v>
      </c>
      <c r="Z37" s="72"/>
      <c r="AA37" s="72">
        <f t="shared" si="35"/>
        <v>0</v>
      </c>
      <c r="AB37" s="82"/>
      <c r="AC37" s="82"/>
      <c r="AD37" s="82"/>
      <c r="AE37" s="82"/>
      <c r="AF37" s="82"/>
      <c r="AG37" s="72">
        <f t="shared" si="36"/>
        <v>0</v>
      </c>
      <c r="AH37" s="82"/>
      <c r="AI37" s="72">
        <f t="shared" si="37"/>
        <v>0</v>
      </c>
      <c r="AJ37" s="82"/>
      <c r="AK37" s="82"/>
      <c r="AL37" s="82"/>
      <c r="AM37" s="82"/>
      <c r="AN37" s="82"/>
      <c r="AO37" s="129">
        <v>25823</v>
      </c>
      <c r="AP37" s="82" t="s">
        <v>109</v>
      </c>
      <c r="AQ37" s="72">
        <f t="shared" si="38"/>
        <v>0</v>
      </c>
      <c r="AR37" s="82"/>
      <c r="AS37" s="82"/>
      <c r="AT37" s="82"/>
      <c r="AU37" s="72"/>
      <c r="AV37" s="72"/>
      <c r="AW37" s="72"/>
      <c r="AX37" s="72"/>
      <c r="AY37" s="72">
        <f t="shared" si="43"/>
        <v>25823</v>
      </c>
      <c r="AZ37" s="82" t="s">
        <v>109</v>
      </c>
      <c r="BA37" s="72"/>
      <c r="BB37" s="72"/>
      <c r="BC37" s="72"/>
      <c r="BD37" s="72"/>
      <c r="BE37" s="72"/>
      <c r="BF37" s="72">
        <v>25823</v>
      </c>
      <c r="BG37" s="82" t="s">
        <v>109</v>
      </c>
      <c r="BH37" s="72"/>
      <c r="BI37" s="72"/>
      <c r="BJ37" s="72"/>
      <c r="BK37" s="72"/>
      <c r="BL37" s="72">
        <f t="shared" si="39"/>
        <v>0</v>
      </c>
      <c r="BM37" s="72">
        <f t="shared" si="40"/>
        <v>0</v>
      </c>
      <c r="BN37" s="72"/>
      <c r="BO37" s="72">
        <v>0</v>
      </c>
      <c r="BP37" s="72"/>
      <c r="BQ37" s="72"/>
      <c r="BR37" s="72"/>
      <c r="BS37" s="72">
        <f t="shared" si="41"/>
        <v>0</v>
      </c>
      <c r="BT37" s="72">
        <f t="shared" si="42"/>
        <v>0</v>
      </c>
      <c r="BU37" s="72">
        <v>0</v>
      </c>
      <c r="BV37" s="72"/>
      <c r="BW37" s="82" t="s">
        <v>109</v>
      </c>
      <c r="BX37" s="72"/>
      <c r="BY37" s="72"/>
      <c r="BZ37" s="72"/>
      <c r="CA37" s="72"/>
      <c r="CB37" s="72"/>
      <c r="CC37" s="72"/>
      <c r="CD37" s="72"/>
      <c r="CE37" s="72">
        <v>1723</v>
      </c>
      <c r="CF37" s="24"/>
    </row>
    <row r="38" spans="1:84" ht="36">
      <c r="A38" s="28"/>
      <c r="B38" s="97">
        <v>150101</v>
      </c>
      <c r="C38" s="2" t="s">
        <v>196</v>
      </c>
      <c r="D38" s="137" t="s">
        <v>8</v>
      </c>
      <c r="E38" s="157" t="s">
        <v>183</v>
      </c>
      <c r="F38" s="127"/>
      <c r="G38" s="82"/>
      <c r="H38" s="82"/>
      <c r="I38" s="82"/>
      <c r="J38" s="82"/>
      <c r="K38" s="82"/>
      <c r="L38" s="82"/>
      <c r="M38" s="82"/>
      <c r="N38" s="128">
        <v>16248</v>
      </c>
      <c r="O38" s="82"/>
      <c r="P38" s="82"/>
      <c r="Q38" s="82"/>
      <c r="R38" s="82"/>
      <c r="S38" s="82"/>
      <c r="T38" s="129">
        <v>16248</v>
      </c>
      <c r="U38" s="129">
        <v>16248</v>
      </c>
      <c r="V38" s="131"/>
      <c r="W38" s="131"/>
      <c r="X38" s="131"/>
      <c r="Y38" s="72">
        <f t="shared" si="34"/>
        <v>0</v>
      </c>
      <c r="Z38" s="72"/>
      <c r="AA38" s="72">
        <f t="shared" si="35"/>
        <v>0</v>
      </c>
      <c r="AB38" s="82">
        <v>16248</v>
      </c>
      <c r="AC38" s="82"/>
      <c r="AD38" s="82"/>
      <c r="AE38" s="82"/>
      <c r="AF38" s="82"/>
      <c r="AG38" s="72">
        <f t="shared" si="36"/>
        <v>16248</v>
      </c>
      <c r="AH38" s="132">
        <v>16248</v>
      </c>
      <c r="AI38" s="72">
        <f t="shared" si="37"/>
        <v>0</v>
      </c>
      <c r="AJ38" s="82"/>
      <c r="AK38" s="82"/>
      <c r="AL38" s="82"/>
      <c r="AM38" s="82"/>
      <c r="AN38" s="82"/>
      <c r="AO38" s="129">
        <v>16248</v>
      </c>
      <c r="AP38" s="82" t="s">
        <v>109</v>
      </c>
      <c r="AQ38" s="72">
        <f t="shared" si="38"/>
        <v>16248</v>
      </c>
      <c r="AR38" s="82"/>
      <c r="AS38" s="82">
        <v>16248</v>
      </c>
      <c r="AT38" s="82"/>
      <c r="AU38" s="72"/>
      <c r="AV38" s="72"/>
      <c r="AW38" s="72"/>
      <c r="AX38" s="72"/>
      <c r="AY38" s="72">
        <v>16248</v>
      </c>
      <c r="AZ38" s="82" t="s">
        <v>109</v>
      </c>
      <c r="BA38" s="82">
        <v>16248</v>
      </c>
      <c r="BB38" s="72"/>
      <c r="BC38" s="82">
        <v>16248</v>
      </c>
      <c r="BD38" s="82" t="s">
        <v>109</v>
      </c>
      <c r="BE38" s="82"/>
      <c r="BF38" s="82">
        <v>16248</v>
      </c>
      <c r="BG38" s="82" t="s">
        <v>109</v>
      </c>
      <c r="BH38" s="127"/>
      <c r="BI38" s="133"/>
      <c r="BJ38" s="131"/>
      <c r="BK38" s="131"/>
      <c r="BL38" s="134">
        <f t="shared" si="39"/>
        <v>0</v>
      </c>
      <c r="BM38" s="72">
        <f t="shared" si="40"/>
        <v>16248</v>
      </c>
      <c r="BN38" s="135"/>
      <c r="BO38" s="82">
        <v>16248</v>
      </c>
      <c r="BP38" s="82"/>
      <c r="BQ38" s="82"/>
      <c r="BR38" s="82"/>
      <c r="BS38" s="72">
        <f t="shared" si="41"/>
        <v>0</v>
      </c>
      <c r="BT38" s="72">
        <f t="shared" si="42"/>
        <v>16248</v>
      </c>
      <c r="BU38" s="82">
        <v>16248</v>
      </c>
      <c r="BV38" s="82"/>
      <c r="BW38" s="82" t="s">
        <v>109</v>
      </c>
      <c r="BX38" s="82"/>
      <c r="BY38" s="82"/>
      <c r="BZ38" s="82">
        <v>16248</v>
      </c>
      <c r="CA38" s="82">
        <v>16248</v>
      </c>
      <c r="CB38" s="72"/>
      <c r="CC38" s="72"/>
      <c r="CD38" s="72"/>
      <c r="CE38" s="82">
        <v>16248</v>
      </c>
      <c r="CF38" s="5"/>
    </row>
    <row r="39" spans="1:84" ht="30.75">
      <c r="A39" s="28"/>
      <c r="B39" s="97">
        <v>150101</v>
      </c>
      <c r="C39" s="2" t="s">
        <v>196</v>
      </c>
      <c r="D39" s="137" t="s">
        <v>8</v>
      </c>
      <c r="E39" s="146" t="s">
        <v>184</v>
      </c>
      <c r="F39" s="127"/>
      <c r="G39" s="82"/>
      <c r="H39" s="82"/>
      <c r="I39" s="82"/>
      <c r="J39" s="82"/>
      <c r="K39" s="82"/>
      <c r="L39" s="82"/>
      <c r="M39" s="82"/>
      <c r="N39" s="128">
        <v>10538</v>
      </c>
      <c r="O39" s="82"/>
      <c r="P39" s="82"/>
      <c r="Q39" s="82"/>
      <c r="R39" s="82"/>
      <c r="S39" s="82"/>
      <c r="T39" s="129">
        <v>10538</v>
      </c>
      <c r="U39" s="129">
        <v>10538</v>
      </c>
      <c r="V39" s="131"/>
      <c r="W39" s="131"/>
      <c r="X39" s="131"/>
      <c r="Y39" s="72">
        <f t="shared" si="34"/>
        <v>0</v>
      </c>
      <c r="Z39" s="72"/>
      <c r="AA39" s="72">
        <f t="shared" si="35"/>
        <v>0</v>
      </c>
      <c r="AB39" s="82"/>
      <c r="AC39" s="82"/>
      <c r="AD39" s="82"/>
      <c r="AE39" s="82"/>
      <c r="AF39" s="82"/>
      <c r="AG39" s="72">
        <f t="shared" si="36"/>
        <v>0</v>
      </c>
      <c r="AH39" s="82"/>
      <c r="AI39" s="72">
        <f t="shared" si="37"/>
        <v>0</v>
      </c>
      <c r="AJ39" s="82"/>
      <c r="AK39" s="82"/>
      <c r="AL39" s="82"/>
      <c r="AM39" s="82"/>
      <c r="AN39" s="82"/>
      <c r="AO39" s="129">
        <v>10538</v>
      </c>
      <c r="AP39" s="82" t="s">
        <v>109</v>
      </c>
      <c r="AQ39" s="72">
        <f t="shared" si="38"/>
        <v>0</v>
      </c>
      <c r="AR39" s="82"/>
      <c r="AS39" s="82"/>
      <c r="AT39" s="82"/>
      <c r="AU39" s="72"/>
      <c r="AV39" s="72"/>
      <c r="AW39" s="104"/>
      <c r="AX39" s="104"/>
      <c r="AY39" s="72">
        <f t="shared" si="43"/>
        <v>10538</v>
      </c>
      <c r="AZ39" s="82" t="s">
        <v>109</v>
      </c>
      <c r="BA39" s="72"/>
      <c r="BB39" s="72"/>
      <c r="BC39" s="72"/>
      <c r="BD39" s="72"/>
      <c r="BE39" s="72"/>
      <c r="BF39" s="72">
        <v>10538</v>
      </c>
      <c r="BG39" s="82" t="s">
        <v>109</v>
      </c>
      <c r="BH39" s="72"/>
      <c r="BI39" s="72"/>
      <c r="BJ39" s="72"/>
      <c r="BK39" s="72">
        <v>10538</v>
      </c>
      <c r="BL39" s="72">
        <f t="shared" si="39"/>
        <v>10538</v>
      </c>
      <c r="BM39" s="72">
        <f t="shared" si="40"/>
        <v>10538</v>
      </c>
      <c r="BN39" s="72">
        <v>10538</v>
      </c>
      <c r="BO39" s="72"/>
      <c r="BP39" s="72"/>
      <c r="BQ39" s="72"/>
      <c r="BR39" s="72"/>
      <c r="BS39" s="72">
        <f t="shared" si="41"/>
        <v>0</v>
      </c>
      <c r="BT39" s="72">
        <f t="shared" si="42"/>
        <v>10538</v>
      </c>
      <c r="BU39" s="72">
        <v>10538</v>
      </c>
      <c r="BV39" s="72"/>
      <c r="BW39" s="82" t="s">
        <v>109</v>
      </c>
      <c r="BX39" s="72"/>
      <c r="BY39" s="72"/>
      <c r="BZ39" s="72">
        <v>10538</v>
      </c>
      <c r="CA39" s="72">
        <v>10538</v>
      </c>
      <c r="CB39" s="72"/>
      <c r="CC39" s="72"/>
      <c r="CD39" s="72"/>
      <c r="CE39" s="72">
        <v>10538</v>
      </c>
      <c r="CF39" s="9"/>
    </row>
    <row r="40" spans="1:84" ht="30.75">
      <c r="A40" s="28"/>
      <c r="B40" s="97">
        <v>150101</v>
      </c>
      <c r="C40" s="2" t="s">
        <v>196</v>
      </c>
      <c r="D40" s="137" t="s">
        <v>8</v>
      </c>
      <c r="E40" s="146" t="s">
        <v>185</v>
      </c>
      <c r="F40" s="127"/>
      <c r="G40" s="82"/>
      <c r="H40" s="82"/>
      <c r="I40" s="82"/>
      <c r="J40" s="82"/>
      <c r="K40" s="82"/>
      <c r="L40" s="82"/>
      <c r="M40" s="82"/>
      <c r="N40" s="128">
        <v>10538</v>
      </c>
      <c r="O40" s="82"/>
      <c r="P40" s="82"/>
      <c r="Q40" s="82"/>
      <c r="R40" s="82"/>
      <c r="S40" s="82"/>
      <c r="T40" s="129">
        <v>10538</v>
      </c>
      <c r="U40" s="129">
        <v>10538</v>
      </c>
      <c r="V40" s="131"/>
      <c r="W40" s="131"/>
      <c r="X40" s="131"/>
      <c r="Y40" s="72">
        <f t="shared" si="34"/>
        <v>0</v>
      </c>
      <c r="Z40" s="72"/>
      <c r="AA40" s="72">
        <f t="shared" si="35"/>
        <v>0</v>
      </c>
      <c r="AB40" s="82"/>
      <c r="AC40" s="82"/>
      <c r="AD40" s="82"/>
      <c r="AE40" s="82"/>
      <c r="AF40" s="82"/>
      <c r="AG40" s="72">
        <f t="shared" si="36"/>
        <v>0</v>
      </c>
      <c r="AH40" s="82"/>
      <c r="AI40" s="72">
        <f t="shared" si="37"/>
        <v>0</v>
      </c>
      <c r="AJ40" s="82"/>
      <c r="AK40" s="82"/>
      <c r="AL40" s="82"/>
      <c r="AM40" s="82"/>
      <c r="AN40" s="82"/>
      <c r="AO40" s="129">
        <v>10538</v>
      </c>
      <c r="AP40" s="82" t="s">
        <v>109</v>
      </c>
      <c r="AQ40" s="72">
        <f t="shared" si="38"/>
        <v>0</v>
      </c>
      <c r="AR40" s="82"/>
      <c r="AS40" s="82"/>
      <c r="AT40" s="82"/>
      <c r="AU40" s="72"/>
      <c r="AV40" s="72"/>
      <c r="AW40" s="72"/>
      <c r="AX40" s="72"/>
      <c r="AY40" s="72">
        <f t="shared" si="43"/>
        <v>10538</v>
      </c>
      <c r="AZ40" s="82" t="s">
        <v>109</v>
      </c>
      <c r="BA40" s="72"/>
      <c r="BB40" s="72"/>
      <c r="BC40" s="72"/>
      <c r="BD40" s="72"/>
      <c r="BE40" s="72"/>
      <c r="BF40" s="72">
        <v>10538</v>
      </c>
      <c r="BG40" s="82" t="s">
        <v>109</v>
      </c>
      <c r="BH40" s="72"/>
      <c r="BI40" s="72"/>
      <c r="BJ40" s="72"/>
      <c r="BK40" s="72">
        <v>10538</v>
      </c>
      <c r="BL40" s="72">
        <f t="shared" si="39"/>
        <v>10538</v>
      </c>
      <c r="BM40" s="72">
        <f t="shared" si="40"/>
        <v>10538</v>
      </c>
      <c r="BN40" s="72">
        <v>10538</v>
      </c>
      <c r="BO40" s="72"/>
      <c r="BP40" s="72"/>
      <c r="BQ40" s="72"/>
      <c r="BR40" s="72"/>
      <c r="BS40" s="72">
        <f t="shared" si="41"/>
        <v>0</v>
      </c>
      <c r="BT40" s="72">
        <f t="shared" si="42"/>
        <v>10538</v>
      </c>
      <c r="BU40" s="72">
        <v>10538</v>
      </c>
      <c r="BV40" s="72"/>
      <c r="BW40" s="82" t="s">
        <v>109</v>
      </c>
      <c r="BX40" s="72"/>
      <c r="BY40" s="72"/>
      <c r="BZ40" s="72">
        <v>10538</v>
      </c>
      <c r="CA40" s="72">
        <v>10538</v>
      </c>
      <c r="CB40" s="72"/>
      <c r="CC40" s="72"/>
      <c r="CD40" s="72"/>
      <c r="CE40" s="72">
        <v>10538</v>
      </c>
      <c r="CF40" s="9"/>
    </row>
    <row r="41" spans="1:84" ht="30.75">
      <c r="A41" s="28"/>
      <c r="B41" s="97">
        <v>150101</v>
      </c>
      <c r="C41" s="2" t="s">
        <v>196</v>
      </c>
      <c r="D41" s="137" t="s">
        <v>8</v>
      </c>
      <c r="E41" s="146" t="s">
        <v>186</v>
      </c>
      <c r="F41" s="127"/>
      <c r="G41" s="82"/>
      <c r="H41" s="82"/>
      <c r="I41" s="82"/>
      <c r="J41" s="82"/>
      <c r="K41" s="82"/>
      <c r="L41" s="82"/>
      <c r="M41" s="82"/>
      <c r="N41" s="128">
        <v>6648</v>
      </c>
      <c r="O41" s="82"/>
      <c r="P41" s="82"/>
      <c r="Q41" s="82"/>
      <c r="R41" s="82"/>
      <c r="S41" s="82"/>
      <c r="T41" s="129">
        <v>6648</v>
      </c>
      <c r="U41" s="129">
        <v>6648</v>
      </c>
      <c r="V41" s="131"/>
      <c r="W41" s="131"/>
      <c r="X41" s="131"/>
      <c r="Y41" s="72">
        <f t="shared" si="34"/>
        <v>0</v>
      </c>
      <c r="Z41" s="72"/>
      <c r="AA41" s="72">
        <f t="shared" si="35"/>
        <v>0</v>
      </c>
      <c r="AB41" s="82"/>
      <c r="AC41" s="82"/>
      <c r="AD41" s="82"/>
      <c r="AE41" s="82"/>
      <c r="AF41" s="82"/>
      <c r="AG41" s="72">
        <f t="shared" si="36"/>
        <v>0</v>
      </c>
      <c r="AH41" s="82"/>
      <c r="AI41" s="72">
        <f t="shared" si="37"/>
        <v>0</v>
      </c>
      <c r="AJ41" s="82"/>
      <c r="AK41" s="82"/>
      <c r="AL41" s="82"/>
      <c r="AM41" s="82"/>
      <c r="AN41" s="82"/>
      <c r="AO41" s="129">
        <v>6648</v>
      </c>
      <c r="AP41" s="82" t="s">
        <v>109</v>
      </c>
      <c r="AQ41" s="72">
        <f t="shared" si="38"/>
        <v>0</v>
      </c>
      <c r="AR41" s="82"/>
      <c r="AS41" s="82"/>
      <c r="AT41" s="82"/>
      <c r="AU41" s="72"/>
      <c r="AV41" s="72"/>
      <c r="AW41" s="72"/>
      <c r="AX41" s="72"/>
      <c r="AY41" s="72">
        <f t="shared" si="43"/>
        <v>6648</v>
      </c>
      <c r="AZ41" s="82" t="s">
        <v>109</v>
      </c>
      <c r="BA41" s="72"/>
      <c r="BB41" s="72"/>
      <c r="BC41" s="72"/>
      <c r="BD41" s="72"/>
      <c r="BE41" s="72"/>
      <c r="BF41" s="72">
        <v>6648</v>
      </c>
      <c r="BG41" s="82" t="s">
        <v>109</v>
      </c>
      <c r="BH41" s="72"/>
      <c r="BI41" s="72"/>
      <c r="BJ41" s="72"/>
      <c r="BK41" s="72"/>
      <c r="BL41" s="72">
        <f t="shared" si="39"/>
        <v>0</v>
      </c>
      <c r="BM41" s="72">
        <f t="shared" si="40"/>
        <v>0</v>
      </c>
      <c r="BN41" s="72"/>
      <c r="BO41" s="72"/>
      <c r="BP41" s="72"/>
      <c r="BQ41" s="72"/>
      <c r="BR41" s="72"/>
      <c r="BS41" s="72">
        <f t="shared" si="41"/>
        <v>0</v>
      </c>
      <c r="BT41" s="72">
        <f t="shared" si="42"/>
        <v>0</v>
      </c>
      <c r="BU41" s="72"/>
      <c r="BV41" s="72"/>
      <c r="BW41" s="82" t="s">
        <v>109</v>
      </c>
      <c r="BX41" s="72"/>
      <c r="BY41" s="72"/>
      <c r="BZ41" s="72">
        <v>0</v>
      </c>
      <c r="CA41" s="72"/>
      <c r="CB41" s="72"/>
      <c r="CC41" s="72"/>
      <c r="CD41" s="72"/>
      <c r="CE41" s="72">
        <v>6648</v>
      </c>
      <c r="CF41" s="9"/>
    </row>
    <row r="42" spans="1:84" ht="36">
      <c r="A42" s="28"/>
      <c r="B42" s="97">
        <v>150101</v>
      </c>
      <c r="C42" s="2" t="s">
        <v>196</v>
      </c>
      <c r="D42" s="137" t="s">
        <v>8</v>
      </c>
      <c r="E42" s="146" t="s">
        <v>187</v>
      </c>
      <c r="F42" s="127"/>
      <c r="G42" s="82"/>
      <c r="H42" s="82"/>
      <c r="I42" s="82"/>
      <c r="J42" s="82"/>
      <c r="K42" s="82"/>
      <c r="L42" s="82"/>
      <c r="M42" s="82"/>
      <c r="N42" s="136">
        <v>35256</v>
      </c>
      <c r="O42" s="82"/>
      <c r="P42" s="82">
        <v>35256</v>
      </c>
      <c r="Q42" s="82"/>
      <c r="R42" s="82" t="s">
        <v>46</v>
      </c>
      <c r="S42" s="82"/>
      <c r="T42" s="72">
        <v>35256</v>
      </c>
      <c r="U42" s="72">
        <v>35256</v>
      </c>
      <c r="V42" s="131"/>
      <c r="W42" s="131"/>
      <c r="X42" s="131"/>
      <c r="Y42" s="72">
        <f t="shared" si="34"/>
        <v>35256</v>
      </c>
      <c r="Z42" s="72">
        <v>35256</v>
      </c>
      <c r="AA42" s="72">
        <f t="shared" si="35"/>
        <v>0</v>
      </c>
      <c r="AB42" s="82"/>
      <c r="AC42" s="82"/>
      <c r="AD42" s="82"/>
      <c r="AE42" s="82"/>
      <c r="AF42" s="82"/>
      <c r="AG42" s="72">
        <f t="shared" si="36"/>
        <v>35256</v>
      </c>
      <c r="AH42" s="82"/>
      <c r="AI42" s="72">
        <f t="shared" si="37"/>
        <v>35256</v>
      </c>
      <c r="AJ42" s="82"/>
      <c r="AK42" s="82"/>
      <c r="AL42" s="82"/>
      <c r="AM42" s="82"/>
      <c r="AN42" s="82"/>
      <c r="AO42" s="72">
        <v>35256</v>
      </c>
      <c r="AP42" s="82" t="s">
        <v>109</v>
      </c>
      <c r="AQ42" s="72">
        <f t="shared" si="38"/>
        <v>35256</v>
      </c>
      <c r="AR42" s="82"/>
      <c r="AS42" s="83">
        <v>35256</v>
      </c>
      <c r="AT42" s="82"/>
      <c r="AU42" s="72"/>
      <c r="AV42" s="72"/>
      <c r="AW42" s="72"/>
      <c r="AX42" s="72"/>
      <c r="AY42" s="72">
        <f t="shared" si="43"/>
        <v>35256</v>
      </c>
      <c r="AZ42" s="82" t="s">
        <v>109</v>
      </c>
      <c r="BA42" s="83">
        <v>35256</v>
      </c>
      <c r="BB42" s="72"/>
      <c r="BC42" s="83">
        <v>35256</v>
      </c>
      <c r="BD42" s="82" t="s">
        <v>109</v>
      </c>
      <c r="BE42" s="83"/>
      <c r="BF42" s="83">
        <v>35256</v>
      </c>
      <c r="BG42" s="82" t="s">
        <v>109</v>
      </c>
      <c r="BH42" s="83"/>
      <c r="BI42" s="72"/>
      <c r="BJ42" s="72"/>
      <c r="BK42" s="72"/>
      <c r="BL42" s="72">
        <f t="shared" si="39"/>
        <v>0</v>
      </c>
      <c r="BM42" s="72">
        <f t="shared" si="40"/>
        <v>35256</v>
      </c>
      <c r="BN42" s="72"/>
      <c r="BO42" s="83">
        <v>35256</v>
      </c>
      <c r="BP42" s="83"/>
      <c r="BQ42" s="83"/>
      <c r="BR42" s="83"/>
      <c r="BS42" s="72">
        <f t="shared" si="41"/>
        <v>0</v>
      </c>
      <c r="BT42" s="72">
        <f t="shared" si="42"/>
        <v>35256</v>
      </c>
      <c r="BU42" s="83">
        <v>35256</v>
      </c>
      <c r="BV42" s="83"/>
      <c r="BW42" s="82" t="s">
        <v>109</v>
      </c>
      <c r="BX42" s="83"/>
      <c r="BY42" s="83"/>
      <c r="BZ42" s="83">
        <v>35256</v>
      </c>
      <c r="CA42" s="83">
        <v>35256</v>
      </c>
      <c r="CB42" s="72"/>
      <c r="CC42" s="72"/>
      <c r="CD42" s="72"/>
      <c r="CE42" s="83">
        <v>35256</v>
      </c>
      <c r="CF42" s="19"/>
    </row>
    <row r="43" spans="1:84" ht="36">
      <c r="A43" s="28"/>
      <c r="B43" s="97">
        <v>150101</v>
      </c>
      <c r="C43" s="2" t="s">
        <v>196</v>
      </c>
      <c r="D43" s="137" t="s">
        <v>8</v>
      </c>
      <c r="E43" s="146" t="s">
        <v>188</v>
      </c>
      <c r="F43" s="127"/>
      <c r="G43" s="82"/>
      <c r="H43" s="82"/>
      <c r="I43" s="82"/>
      <c r="J43" s="82"/>
      <c r="K43" s="82"/>
      <c r="L43" s="82"/>
      <c r="M43" s="82"/>
      <c r="N43" s="128">
        <v>12000</v>
      </c>
      <c r="O43" s="82"/>
      <c r="P43" s="82"/>
      <c r="Q43" s="82"/>
      <c r="R43" s="82"/>
      <c r="S43" s="82"/>
      <c r="T43" s="72">
        <v>12000</v>
      </c>
      <c r="U43" s="72">
        <v>12000</v>
      </c>
      <c r="V43" s="82"/>
      <c r="W43" s="82"/>
      <c r="X43" s="82"/>
      <c r="Y43" s="72">
        <f t="shared" si="34"/>
        <v>0</v>
      </c>
      <c r="Z43" s="72"/>
      <c r="AA43" s="72">
        <f t="shared" si="35"/>
        <v>0</v>
      </c>
      <c r="AB43" s="82"/>
      <c r="AC43" s="82"/>
      <c r="AD43" s="82"/>
      <c r="AE43" s="82"/>
      <c r="AF43" s="82"/>
      <c r="AG43" s="72">
        <f t="shared" si="36"/>
        <v>0</v>
      </c>
      <c r="AH43" s="82"/>
      <c r="AI43" s="72">
        <f t="shared" si="37"/>
        <v>0</v>
      </c>
      <c r="AJ43" s="82"/>
      <c r="AK43" s="82"/>
      <c r="AL43" s="82"/>
      <c r="AM43" s="82"/>
      <c r="AN43" s="82"/>
      <c r="AO43" s="72">
        <v>12000</v>
      </c>
      <c r="AP43" s="82" t="s">
        <v>109</v>
      </c>
      <c r="AQ43" s="72">
        <f t="shared" si="38"/>
        <v>0</v>
      </c>
      <c r="AR43" s="82"/>
      <c r="AS43" s="82"/>
      <c r="AT43" s="82"/>
      <c r="AU43" s="72"/>
      <c r="AV43" s="72"/>
      <c r="AW43" s="72"/>
      <c r="AX43" s="72"/>
      <c r="AY43" s="72">
        <f t="shared" si="43"/>
        <v>12000</v>
      </c>
      <c r="AZ43" s="82" t="s">
        <v>109</v>
      </c>
      <c r="BA43" s="72"/>
      <c r="BB43" s="72"/>
      <c r="BC43" s="72"/>
      <c r="BD43" s="72"/>
      <c r="BE43" s="72"/>
      <c r="BF43" s="72">
        <v>12000</v>
      </c>
      <c r="BG43" s="82" t="s">
        <v>109</v>
      </c>
      <c r="BH43" s="72"/>
      <c r="BI43" s="72"/>
      <c r="BJ43" s="72"/>
      <c r="BK43" s="72"/>
      <c r="BL43" s="72">
        <f t="shared" si="39"/>
        <v>0</v>
      </c>
      <c r="BM43" s="72">
        <f t="shared" si="40"/>
        <v>0</v>
      </c>
      <c r="BN43" s="72"/>
      <c r="BO43" s="72"/>
      <c r="BP43" s="72"/>
      <c r="BQ43" s="72"/>
      <c r="BR43" s="72"/>
      <c r="BS43" s="72">
        <f t="shared" si="41"/>
        <v>0</v>
      </c>
      <c r="BT43" s="72">
        <f t="shared" si="42"/>
        <v>0</v>
      </c>
      <c r="BU43" s="72">
        <v>0</v>
      </c>
      <c r="BV43" s="72"/>
      <c r="BW43" s="82" t="s">
        <v>109</v>
      </c>
      <c r="BX43" s="72"/>
      <c r="BY43" s="72"/>
      <c r="BZ43" s="72">
        <v>0</v>
      </c>
      <c r="CA43" s="72"/>
      <c r="CB43" s="72"/>
      <c r="CC43" s="72"/>
      <c r="CD43" s="72"/>
      <c r="CE43" s="72">
        <v>12000</v>
      </c>
      <c r="CF43" s="9"/>
    </row>
    <row r="44" spans="1:84" ht="30.75">
      <c r="A44" s="28"/>
      <c r="B44" s="97">
        <v>150101</v>
      </c>
      <c r="C44" s="2" t="s">
        <v>196</v>
      </c>
      <c r="D44" s="137" t="s">
        <v>8</v>
      </c>
      <c r="E44" s="146" t="s">
        <v>189</v>
      </c>
      <c r="F44" s="127"/>
      <c r="G44" s="82"/>
      <c r="H44" s="82"/>
      <c r="I44" s="82"/>
      <c r="J44" s="82"/>
      <c r="K44" s="82"/>
      <c r="L44" s="82"/>
      <c r="M44" s="82"/>
      <c r="N44" s="128">
        <v>12000</v>
      </c>
      <c r="O44" s="82"/>
      <c r="P44" s="82"/>
      <c r="Q44" s="82"/>
      <c r="R44" s="82"/>
      <c r="S44" s="82"/>
      <c r="T44" s="72">
        <v>12000</v>
      </c>
      <c r="U44" s="72">
        <v>12000</v>
      </c>
      <c r="V44" s="82"/>
      <c r="W44" s="82"/>
      <c r="X44" s="82"/>
      <c r="Y44" s="72">
        <f t="shared" si="34"/>
        <v>0</v>
      </c>
      <c r="Z44" s="72"/>
      <c r="AA44" s="72">
        <f t="shared" si="35"/>
        <v>0</v>
      </c>
      <c r="AB44" s="82"/>
      <c r="AC44" s="82"/>
      <c r="AD44" s="82"/>
      <c r="AE44" s="82"/>
      <c r="AF44" s="82"/>
      <c r="AG44" s="72">
        <f t="shared" si="36"/>
        <v>0</v>
      </c>
      <c r="AH44" s="82"/>
      <c r="AI44" s="72">
        <f t="shared" si="37"/>
        <v>0</v>
      </c>
      <c r="AJ44" s="82"/>
      <c r="AK44" s="82">
        <v>131538.5</v>
      </c>
      <c r="AL44" s="82"/>
      <c r="AM44" s="82"/>
      <c r="AN44" s="82"/>
      <c r="AO44" s="72">
        <v>12000</v>
      </c>
      <c r="AP44" s="82" t="s">
        <v>109</v>
      </c>
      <c r="AQ44" s="72"/>
      <c r="AR44" s="82"/>
      <c r="AS44" s="82"/>
      <c r="AT44" s="82"/>
      <c r="AU44" s="72"/>
      <c r="AV44" s="72"/>
      <c r="AW44" s="72"/>
      <c r="AX44" s="72"/>
      <c r="AY44" s="72">
        <f t="shared" si="43"/>
        <v>12000</v>
      </c>
      <c r="AZ44" s="82" t="s">
        <v>109</v>
      </c>
      <c r="BA44" s="72"/>
      <c r="BB44" s="72"/>
      <c r="BC44" s="72"/>
      <c r="BD44" s="72"/>
      <c r="BE44" s="72"/>
      <c r="BF44" s="72">
        <v>12000</v>
      </c>
      <c r="BG44" s="82" t="s">
        <v>109</v>
      </c>
      <c r="BH44" s="72"/>
      <c r="BI44" s="72"/>
      <c r="BJ44" s="72"/>
      <c r="BK44" s="72"/>
      <c r="BL44" s="72">
        <f t="shared" si="39"/>
        <v>0</v>
      </c>
      <c r="BM44" s="72">
        <f t="shared" si="40"/>
        <v>0</v>
      </c>
      <c r="BN44" s="72"/>
      <c r="BO44" s="72"/>
      <c r="BP44" s="72"/>
      <c r="BQ44" s="72"/>
      <c r="BR44" s="72"/>
      <c r="BS44" s="72">
        <f t="shared" si="41"/>
        <v>0</v>
      </c>
      <c r="BT44" s="72">
        <f t="shared" si="42"/>
        <v>0</v>
      </c>
      <c r="BU44" s="72">
        <v>0</v>
      </c>
      <c r="BV44" s="72"/>
      <c r="BW44" s="82" t="s">
        <v>109</v>
      </c>
      <c r="BX44" s="72"/>
      <c r="BY44" s="72"/>
      <c r="BZ44" s="72">
        <v>0</v>
      </c>
      <c r="CA44" s="72"/>
      <c r="CB44" s="72"/>
      <c r="CC44" s="72"/>
      <c r="CD44" s="72"/>
      <c r="CE44" s="72">
        <v>12000</v>
      </c>
      <c r="CF44" s="9"/>
    </row>
    <row r="45" spans="1:85" ht="30.75">
      <c r="A45" s="28"/>
      <c r="B45" s="152">
        <v>150101</v>
      </c>
      <c r="C45" s="2" t="s">
        <v>196</v>
      </c>
      <c r="D45" s="137" t="s">
        <v>8</v>
      </c>
      <c r="E45" s="146" t="s">
        <v>152</v>
      </c>
      <c r="F45" s="153"/>
      <c r="G45" s="131"/>
      <c r="H45" s="131"/>
      <c r="I45" s="131"/>
      <c r="J45" s="131"/>
      <c r="K45" s="131"/>
      <c r="L45" s="131"/>
      <c r="M45" s="131"/>
      <c r="N45" s="136"/>
      <c r="O45" s="131"/>
      <c r="P45" s="131"/>
      <c r="Q45" s="131"/>
      <c r="R45" s="131"/>
      <c r="S45" s="131"/>
      <c r="T45" s="72"/>
      <c r="U45" s="72"/>
      <c r="V45" s="131"/>
      <c r="W45" s="131"/>
      <c r="X45" s="131"/>
      <c r="Y45" s="72"/>
      <c r="Z45" s="72"/>
      <c r="AA45" s="72"/>
      <c r="AB45" s="131"/>
      <c r="AC45" s="131"/>
      <c r="AD45" s="131"/>
      <c r="AE45" s="131"/>
      <c r="AF45" s="131"/>
      <c r="AG45" s="72"/>
      <c r="AH45" s="131"/>
      <c r="AI45" s="72"/>
      <c r="AJ45" s="131"/>
      <c r="AK45" s="131"/>
      <c r="AL45" s="131"/>
      <c r="AM45" s="131"/>
      <c r="AN45" s="131"/>
      <c r="AO45" s="72"/>
      <c r="AP45" s="131"/>
      <c r="AQ45" s="72"/>
      <c r="AR45" s="131"/>
      <c r="AS45" s="131"/>
      <c r="AT45" s="131"/>
      <c r="AU45" s="72"/>
      <c r="AV45" s="72"/>
      <c r="AW45" s="72">
        <v>345000</v>
      </c>
      <c r="AX45" s="72"/>
      <c r="AY45" s="72">
        <v>345000</v>
      </c>
      <c r="AZ45" s="131" t="s">
        <v>153</v>
      </c>
      <c r="BA45" s="72"/>
      <c r="BB45" s="72"/>
      <c r="BC45" s="72"/>
      <c r="BD45" s="72"/>
      <c r="BE45" s="72"/>
      <c r="BF45" s="72">
        <v>345000</v>
      </c>
      <c r="BG45" s="131"/>
      <c r="BH45" s="72"/>
      <c r="BI45" s="131">
        <v>86874.83</v>
      </c>
      <c r="BJ45" s="72"/>
      <c r="BK45" s="72"/>
      <c r="BL45" s="72">
        <v>86874.83</v>
      </c>
      <c r="BM45" s="72">
        <f t="shared" si="40"/>
        <v>86874.83</v>
      </c>
      <c r="BN45" s="72">
        <v>86874.83</v>
      </c>
      <c r="BO45" s="72"/>
      <c r="BP45" s="72"/>
      <c r="BQ45" s="72"/>
      <c r="BR45" s="72"/>
      <c r="BS45" s="72">
        <f t="shared" si="41"/>
        <v>0</v>
      </c>
      <c r="BT45" s="72">
        <f t="shared" si="42"/>
        <v>86874.83</v>
      </c>
      <c r="BU45" s="72">
        <v>86874.83</v>
      </c>
      <c r="BV45" s="72"/>
      <c r="BW45" s="131"/>
      <c r="BX45" s="72"/>
      <c r="BY45" s="72"/>
      <c r="BZ45" s="72">
        <v>86874.83</v>
      </c>
      <c r="CA45" s="72">
        <v>86874.83</v>
      </c>
      <c r="CB45" s="72"/>
      <c r="CC45" s="72"/>
      <c r="CD45" s="72"/>
      <c r="CE45" s="72">
        <v>345000</v>
      </c>
      <c r="CF45" s="9"/>
      <c r="CG45" s="31"/>
    </row>
    <row r="46" spans="1:85" ht="36">
      <c r="A46" s="28"/>
      <c r="B46" s="138">
        <v>150101</v>
      </c>
      <c r="C46" s="2" t="s">
        <v>196</v>
      </c>
      <c r="D46" s="137" t="s">
        <v>8</v>
      </c>
      <c r="E46" s="139" t="s">
        <v>25</v>
      </c>
      <c r="F46" s="2">
        <v>960000</v>
      </c>
      <c r="G46" s="131"/>
      <c r="H46" s="131"/>
      <c r="I46" s="154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>
        <v>960000</v>
      </c>
      <c r="U46" s="140">
        <v>960000</v>
      </c>
      <c r="V46" s="131"/>
      <c r="W46" s="131">
        <v>252857.54</v>
      </c>
      <c r="X46" s="131"/>
      <c r="Y46" s="72">
        <f t="shared" si="34"/>
        <v>252857.54</v>
      </c>
      <c r="Z46" s="72">
        <v>252857.54</v>
      </c>
      <c r="AA46" s="72">
        <f t="shared" si="35"/>
        <v>0</v>
      </c>
      <c r="AB46" s="131"/>
      <c r="AC46" s="131"/>
      <c r="AD46" s="131">
        <v>315360.26</v>
      </c>
      <c r="AE46" s="131"/>
      <c r="AF46" s="131"/>
      <c r="AG46" s="72">
        <f t="shared" si="36"/>
        <v>568217.8</v>
      </c>
      <c r="AH46" s="131">
        <v>315360.26</v>
      </c>
      <c r="AI46" s="72">
        <f t="shared" si="37"/>
        <v>252857.54000000004</v>
      </c>
      <c r="AJ46" s="131"/>
      <c r="AK46" s="131"/>
      <c r="AL46" s="131"/>
      <c r="AM46" s="131">
        <v>171710.5</v>
      </c>
      <c r="AN46" s="131"/>
      <c r="AO46" s="140">
        <v>960000</v>
      </c>
      <c r="AP46" s="131" t="s">
        <v>110</v>
      </c>
      <c r="AQ46" s="72">
        <v>871466.8</v>
      </c>
      <c r="AR46" s="131">
        <v>303248</v>
      </c>
      <c r="AS46" s="72">
        <v>568218.8</v>
      </c>
      <c r="AT46" s="131"/>
      <c r="AU46" s="72"/>
      <c r="AV46" s="72"/>
      <c r="AW46" s="72"/>
      <c r="AX46" s="72"/>
      <c r="AY46" s="72">
        <f t="shared" si="43"/>
        <v>960000</v>
      </c>
      <c r="AZ46" s="131" t="s">
        <v>110</v>
      </c>
      <c r="BA46" s="72">
        <v>871466.8</v>
      </c>
      <c r="BB46" s="72">
        <v>171710.5</v>
      </c>
      <c r="BC46" s="72">
        <v>699756.3</v>
      </c>
      <c r="BD46" s="131" t="s">
        <v>110</v>
      </c>
      <c r="BE46" s="72"/>
      <c r="BF46" s="72">
        <v>960000</v>
      </c>
      <c r="BG46" s="131" t="s">
        <v>110</v>
      </c>
      <c r="BH46" s="72"/>
      <c r="BI46" s="72"/>
      <c r="BJ46" s="72"/>
      <c r="BK46" s="72"/>
      <c r="BL46" s="72">
        <f t="shared" si="39"/>
        <v>0</v>
      </c>
      <c r="BM46" s="72">
        <f t="shared" si="40"/>
        <v>871466.8</v>
      </c>
      <c r="BN46" s="72"/>
      <c r="BO46" s="72">
        <v>871466.8</v>
      </c>
      <c r="BP46" s="72"/>
      <c r="BQ46" s="72"/>
      <c r="BR46" s="72">
        <v>44249.69</v>
      </c>
      <c r="BS46" s="72">
        <f t="shared" si="41"/>
        <v>44249.69</v>
      </c>
      <c r="BT46" s="72">
        <f t="shared" si="42"/>
        <v>915716.49</v>
      </c>
      <c r="BU46" s="72">
        <v>871466.8</v>
      </c>
      <c r="BV46" s="72">
        <v>44249.69</v>
      </c>
      <c r="BW46" s="131" t="s">
        <v>110</v>
      </c>
      <c r="BX46" s="72"/>
      <c r="BY46" s="72"/>
      <c r="BZ46" s="72">
        <v>915716.49</v>
      </c>
      <c r="CA46" s="72">
        <v>915716.49</v>
      </c>
      <c r="CB46" s="72"/>
      <c r="CC46" s="72"/>
      <c r="CD46" s="72"/>
      <c r="CE46" s="72">
        <v>960000</v>
      </c>
      <c r="CF46" s="9"/>
      <c r="CG46" s="31"/>
    </row>
    <row r="47" spans="1:85" ht="30.75">
      <c r="A47" s="28"/>
      <c r="B47" s="138">
        <v>150101</v>
      </c>
      <c r="C47" s="2" t="s">
        <v>196</v>
      </c>
      <c r="D47" s="137" t="s">
        <v>8</v>
      </c>
      <c r="E47" s="139" t="s">
        <v>26</v>
      </c>
      <c r="F47" s="2">
        <v>120000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>
        <v>120000</v>
      </c>
      <c r="U47" s="140">
        <v>120000</v>
      </c>
      <c r="V47" s="131"/>
      <c r="W47" s="131"/>
      <c r="X47" s="131"/>
      <c r="Y47" s="72">
        <f t="shared" si="34"/>
        <v>0</v>
      </c>
      <c r="Z47" s="72"/>
      <c r="AA47" s="72">
        <f t="shared" si="35"/>
        <v>0</v>
      </c>
      <c r="AB47" s="131"/>
      <c r="AC47" s="131"/>
      <c r="AD47" s="131"/>
      <c r="AE47" s="131"/>
      <c r="AF47" s="131"/>
      <c r="AG47" s="72">
        <f t="shared" si="36"/>
        <v>0</v>
      </c>
      <c r="AH47" s="131"/>
      <c r="AI47" s="72">
        <f t="shared" si="37"/>
        <v>0</v>
      </c>
      <c r="AJ47" s="131"/>
      <c r="AK47" s="131"/>
      <c r="AL47" s="131"/>
      <c r="AM47" s="131"/>
      <c r="AN47" s="131"/>
      <c r="AO47" s="140">
        <v>120000</v>
      </c>
      <c r="AP47" s="131" t="s">
        <v>110</v>
      </c>
      <c r="AQ47" s="72">
        <f t="shared" si="38"/>
        <v>0</v>
      </c>
      <c r="AR47" s="131"/>
      <c r="AS47" s="131"/>
      <c r="AT47" s="131"/>
      <c r="AU47" s="72"/>
      <c r="AV47" s="72"/>
      <c r="AW47" s="72"/>
      <c r="AX47" s="72"/>
      <c r="AY47" s="72">
        <f t="shared" si="43"/>
        <v>120000</v>
      </c>
      <c r="AZ47" s="131" t="s">
        <v>110</v>
      </c>
      <c r="BA47" s="72"/>
      <c r="BB47" s="72"/>
      <c r="BC47" s="72"/>
      <c r="BD47" s="72"/>
      <c r="BE47" s="72"/>
      <c r="BF47" s="72">
        <v>120000</v>
      </c>
      <c r="BG47" s="131" t="s">
        <v>110</v>
      </c>
      <c r="BH47" s="72"/>
      <c r="BI47" s="72"/>
      <c r="BJ47" s="72"/>
      <c r="BK47" s="72"/>
      <c r="BL47" s="72">
        <f t="shared" si="39"/>
        <v>0</v>
      </c>
      <c r="BM47" s="72">
        <f t="shared" si="40"/>
        <v>0</v>
      </c>
      <c r="BN47" s="72"/>
      <c r="BO47" s="72"/>
      <c r="BP47" s="72"/>
      <c r="BQ47" s="72"/>
      <c r="BR47" s="72"/>
      <c r="BS47" s="72">
        <f t="shared" si="41"/>
        <v>0</v>
      </c>
      <c r="BT47" s="72">
        <f t="shared" si="42"/>
        <v>0</v>
      </c>
      <c r="BU47" s="72">
        <v>0</v>
      </c>
      <c r="BV47" s="72"/>
      <c r="BW47" s="131" t="s">
        <v>110</v>
      </c>
      <c r="BX47" s="72"/>
      <c r="BY47" s="72"/>
      <c r="BZ47" s="72"/>
      <c r="CA47" s="72"/>
      <c r="CB47" s="72"/>
      <c r="CC47" s="72"/>
      <c r="CD47" s="72"/>
      <c r="CE47" s="72">
        <v>120000</v>
      </c>
      <c r="CF47" s="9"/>
      <c r="CG47" s="31"/>
    </row>
    <row r="48" spans="1:85" ht="30.75">
      <c r="A48" s="28"/>
      <c r="B48" s="138">
        <v>150101</v>
      </c>
      <c r="C48" s="2" t="s">
        <v>196</v>
      </c>
      <c r="D48" s="137" t="s">
        <v>8</v>
      </c>
      <c r="E48" s="139" t="s">
        <v>27</v>
      </c>
      <c r="F48" s="2">
        <v>350000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>
        <v>350000</v>
      </c>
      <c r="U48" s="140">
        <v>350000</v>
      </c>
      <c r="V48" s="131"/>
      <c r="W48" s="131"/>
      <c r="X48" s="131"/>
      <c r="Y48" s="72">
        <f t="shared" si="34"/>
        <v>0</v>
      </c>
      <c r="Z48" s="72"/>
      <c r="AA48" s="72">
        <f t="shared" si="35"/>
        <v>0</v>
      </c>
      <c r="AB48" s="131"/>
      <c r="AC48" s="131"/>
      <c r="AD48" s="131"/>
      <c r="AE48" s="131"/>
      <c r="AF48" s="131"/>
      <c r="AG48" s="72">
        <f t="shared" si="36"/>
        <v>0</v>
      </c>
      <c r="AH48" s="131"/>
      <c r="AI48" s="72">
        <f t="shared" si="37"/>
        <v>0</v>
      </c>
      <c r="AJ48" s="131"/>
      <c r="AK48" s="131"/>
      <c r="AL48" s="131"/>
      <c r="AM48" s="131"/>
      <c r="AN48" s="131"/>
      <c r="AO48" s="140">
        <v>350000</v>
      </c>
      <c r="AP48" s="131" t="s">
        <v>110</v>
      </c>
      <c r="AQ48" s="72">
        <f t="shared" si="38"/>
        <v>0</v>
      </c>
      <c r="AR48" s="131"/>
      <c r="AS48" s="131"/>
      <c r="AT48" s="131"/>
      <c r="AU48" s="72"/>
      <c r="AV48" s="72"/>
      <c r="AW48" s="72">
        <v>-5818</v>
      </c>
      <c r="AX48" s="72"/>
      <c r="AY48" s="72">
        <f t="shared" si="43"/>
        <v>344182</v>
      </c>
      <c r="AZ48" s="131" t="s">
        <v>110</v>
      </c>
      <c r="BA48" s="72"/>
      <c r="BB48" s="72"/>
      <c r="BC48" s="72"/>
      <c r="BD48" s="72"/>
      <c r="BE48" s="72"/>
      <c r="BF48" s="72">
        <v>344182</v>
      </c>
      <c r="BG48" s="131" t="s">
        <v>110</v>
      </c>
      <c r="BH48" s="72"/>
      <c r="BI48" s="72"/>
      <c r="BJ48" s="72"/>
      <c r="BK48" s="72"/>
      <c r="BL48" s="72">
        <f t="shared" si="39"/>
        <v>0</v>
      </c>
      <c r="BM48" s="72">
        <f t="shared" si="40"/>
        <v>0</v>
      </c>
      <c r="BN48" s="72"/>
      <c r="BO48" s="72"/>
      <c r="BP48" s="72"/>
      <c r="BQ48" s="72">
        <v>103023</v>
      </c>
      <c r="BR48" s="72"/>
      <c r="BS48" s="72">
        <f t="shared" si="41"/>
        <v>103023</v>
      </c>
      <c r="BT48" s="72">
        <f t="shared" si="42"/>
        <v>103023</v>
      </c>
      <c r="BU48" s="72">
        <v>0</v>
      </c>
      <c r="BV48" s="72">
        <v>103023.02</v>
      </c>
      <c r="BW48" s="131" t="s">
        <v>110</v>
      </c>
      <c r="BX48" s="72"/>
      <c r="BY48" s="72"/>
      <c r="BZ48" s="72">
        <v>103023.02</v>
      </c>
      <c r="CA48" s="72"/>
      <c r="CB48" s="72"/>
      <c r="CC48" s="72"/>
      <c r="CD48" s="72"/>
      <c r="CE48" s="72">
        <v>344182</v>
      </c>
      <c r="CF48" s="9"/>
      <c r="CG48" s="31"/>
    </row>
    <row r="49" spans="1:85" ht="30.75">
      <c r="A49" s="28"/>
      <c r="B49" s="138">
        <v>150101</v>
      </c>
      <c r="C49" s="2" t="s">
        <v>196</v>
      </c>
      <c r="D49" s="137" t="s">
        <v>8</v>
      </c>
      <c r="E49" s="139" t="s">
        <v>208</v>
      </c>
      <c r="F49" s="2">
        <v>350000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>
        <v>350000</v>
      </c>
      <c r="U49" s="140">
        <v>350000</v>
      </c>
      <c r="V49" s="131"/>
      <c r="W49" s="131"/>
      <c r="X49" s="131"/>
      <c r="Y49" s="72">
        <f t="shared" si="34"/>
        <v>0</v>
      </c>
      <c r="Z49" s="72"/>
      <c r="AA49" s="72">
        <f t="shared" si="35"/>
        <v>0</v>
      </c>
      <c r="AB49" s="131"/>
      <c r="AC49" s="131"/>
      <c r="AD49" s="131"/>
      <c r="AE49" s="131"/>
      <c r="AF49" s="131"/>
      <c r="AG49" s="72">
        <f t="shared" si="36"/>
        <v>0</v>
      </c>
      <c r="AH49" s="131"/>
      <c r="AI49" s="72">
        <f t="shared" si="37"/>
        <v>0</v>
      </c>
      <c r="AJ49" s="131"/>
      <c r="AK49" s="131"/>
      <c r="AL49" s="131"/>
      <c r="AM49" s="131"/>
      <c r="AN49" s="131"/>
      <c r="AO49" s="140">
        <v>350000</v>
      </c>
      <c r="AP49" s="131" t="s">
        <v>110</v>
      </c>
      <c r="AQ49" s="72">
        <f t="shared" si="38"/>
        <v>0</v>
      </c>
      <c r="AR49" s="131"/>
      <c r="AS49" s="131"/>
      <c r="AT49" s="131"/>
      <c r="AU49" s="72"/>
      <c r="AV49" s="72"/>
      <c r="AW49" s="72"/>
      <c r="AX49" s="72"/>
      <c r="AY49" s="72">
        <f t="shared" si="43"/>
        <v>350000</v>
      </c>
      <c r="AZ49" s="131" t="s">
        <v>110</v>
      </c>
      <c r="BA49" s="72"/>
      <c r="BB49" s="72"/>
      <c r="BC49" s="72"/>
      <c r="BD49" s="72"/>
      <c r="BE49" s="72"/>
      <c r="BF49" s="72">
        <v>350000</v>
      </c>
      <c r="BG49" s="131" t="s">
        <v>110</v>
      </c>
      <c r="BH49" s="72"/>
      <c r="BI49" s="72"/>
      <c r="BJ49" s="72"/>
      <c r="BK49" s="72"/>
      <c r="BL49" s="72">
        <f t="shared" si="39"/>
        <v>0</v>
      </c>
      <c r="BM49" s="72">
        <f t="shared" si="40"/>
        <v>0</v>
      </c>
      <c r="BN49" s="72"/>
      <c r="BO49" s="72"/>
      <c r="BP49" s="72"/>
      <c r="BQ49" s="72">
        <v>104292.66</v>
      </c>
      <c r="BR49" s="72"/>
      <c r="BS49" s="72">
        <f t="shared" si="41"/>
        <v>104292.66</v>
      </c>
      <c r="BT49" s="72">
        <f t="shared" si="42"/>
        <v>104292.66</v>
      </c>
      <c r="BU49" s="72">
        <v>13659.94</v>
      </c>
      <c r="BV49" s="72">
        <v>90632.7</v>
      </c>
      <c r="BW49" s="131" t="s">
        <v>110</v>
      </c>
      <c r="BX49" s="72"/>
      <c r="BY49" s="72"/>
      <c r="BZ49" s="72">
        <v>104292.64</v>
      </c>
      <c r="CA49" s="72">
        <v>104292.64</v>
      </c>
      <c r="CB49" s="72"/>
      <c r="CC49" s="72"/>
      <c r="CD49" s="72"/>
      <c r="CE49" s="72">
        <v>350000</v>
      </c>
      <c r="CF49" s="9"/>
      <c r="CG49" s="31"/>
    </row>
    <row r="50" spans="1:84" ht="30.75">
      <c r="A50" s="28"/>
      <c r="B50" s="138">
        <v>150101</v>
      </c>
      <c r="C50" s="2" t="s">
        <v>196</v>
      </c>
      <c r="D50" s="137" t="s">
        <v>8</v>
      </c>
      <c r="E50" s="139" t="s">
        <v>209</v>
      </c>
      <c r="F50" s="141">
        <v>349786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142">
        <v>349786</v>
      </c>
      <c r="U50" s="142">
        <v>349786</v>
      </c>
      <c r="V50" s="131"/>
      <c r="W50" s="131"/>
      <c r="X50" s="131"/>
      <c r="Y50" s="72">
        <f t="shared" si="34"/>
        <v>0</v>
      </c>
      <c r="Z50" s="72"/>
      <c r="AA50" s="72">
        <f t="shared" si="35"/>
        <v>0</v>
      </c>
      <c r="AB50" s="82"/>
      <c r="AC50" s="82"/>
      <c r="AD50" s="82"/>
      <c r="AE50" s="82"/>
      <c r="AF50" s="82"/>
      <c r="AG50" s="72">
        <f t="shared" si="36"/>
        <v>0</v>
      </c>
      <c r="AH50" s="82"/>
      <c r="AI50" s="72">
        <f t="shared" si="37"/>
        <v>0</v>
      </c>
      <c r="AJ50" s="82"/>
      <c r="AK50" s="82"/>
      <c r="AL50" s="82">
        <v>35810.45</v>
      </c>
      <c r="AM50" s="82">
        <v>40349.78</v>
      </c>
      <c r="AN50" s="82"/>
      <c r="AO50" s="142">
        <v>349786</v>
      </c>
      <c r="AP50" s="82" t="s">
        <v>110</v>
      </c>
      <c r="AQ50" s="72">
        <f t="shared" si="38"/>
        <v>76160.23</v>
      </c>
      <c r="AR50" s="132">
        <f>AL50+AM50</f>
        <v>76160.23</v>
      </c>
      <c r="AS50" s="82">
        <v>0</v>
      </c>
      <c r="AT50" s="82"/>
      <c r="AU50" s="72"/>
      <c r="AV50" s="72">
        <v>63388.34</v>
      </c>
      <c r="AW50" s="72"/>
      <c r="AX50" s="72"/>
      <c r="AY50" s="72">
        <f t="shared" si="43"/>
        <v>349786</v>
      </c>
      <c r="AZ50" s="82" t="s">
        <v>110</v>
      </c>
      <c r="BA50" s="72">
        <v>139548.57</v>
      </c>
      <c r="BB50" s="72">
        <v>103738.12</v>
      </c>
      <c r="BC50" s="72">
        <v>35810.45</v>
      </c>
      <c r="BD50" s="82" t="s">
        <v>110</v>
      </c>
      <c r="BE50" s="72"/>
      <c r="BF50" s="72">
        <v>349786</v>
      </c>
      <c r="BG50" s="82" t="s">
        <v>110</v>
      </c>
      <c r="BH50" s="72"/>
      <c r="BI50" s="72"/>
      <c r="BJ50" s="72">
        <v>50715.24</v>
      </c>
      <c r="BK50" s="72"/>
      <c r="BL50" s="72">
        <f t="shared" si="39"/>
        <v>50715.24</v>
      </c>
      <c r="BM50" s="72">
        <f>BL50+BA50</f>
        <v>190263.81</v>
      </c>
      <c r="BN50" s="72">
        <v>114103.58</v>
      </c>
      <c r="BO50" s="72">
        <v>76160.23</v>
      </c>
      <c r="BP50" s="72"/>
      <c r="BQ50" s="72"/>
      <c r="BR50" s="72">
        <v>114164.4</v>
      </c>
      <c r="BS50" s="72">
        <f t="shared" si="41"/>
        <v>114164.4</v>
      </c>
      <c r="BT50" s="72">
        <f t="shared" si="42"/>
        <v>304428.20999999996</v>
      </c>
      <c r="BU50" s="72">
        <v>190263.81</v>
      </c>
      <c r="BV50" s="72">
        <v>114164.4</v>
      </c>
      <c r="BW50" s="82" t="s">
        <v>110</v>
      </c>
      <c r="BX50" s="72">
        <v>45320.88</v>
      </c>
      <c r="BY50" s="72"/>
      <c r="BZ50" s="72">
        <v>349749.09</v>
      </c>
      <c r="CA50" s="72">
        <v>190263.81</v>
      </c>
      <c r="CB50" s="72"/>
      <c r="CC50" s="72"/>
      <c r="CD50" s="72"/>
      <c r="CE50" s="72">
        <v>349786</v>
      </c>
      <c r="CF50" s="9"/>
    </row>
    <row r="51" spans="1:84" ht="30.75">
      <c r="A51" s="28"/>
      <c r="B51" s="138">
        <v>150101</v>
      </c>
      <c r="C51" s="2" t="s">
        <v>196</v>
      </c>
      <c r="D51" s="137" t="s">
        <v>8</v>
      </c>
      <c r="E51" s="139" t="s">
        <v>167</v>
      </c>
      <c r="F51" s="141">
        <v>400000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142">
        <v>400000</v>
      </c>
      <c r="U51" s="142">
        <v>400000</v>
      </c>
      <c r="V51" s="131"/>
      <c r="W51" s="131"/>
      <c r="X51" s="131"/>
      <c r="Y51" s="72">
        <f t="shared" si="34"/>
        <v>0</v>
      </c>
      <c r="Z51" s="72"/>
      <c r="AA51" s="72">
        <f t="shared" si="35"/>
        <v>0</v>
      </c>
      <c r="AB51" s="82"/>
      <c r="AC51" s="82"/>
      <c r="AD51" s="82"/>
      <c r="AE51" s="82"/>
      <c r="AF51" s="82"/>
      <c r="AG51" s="72">
        <f t="shared" si="36"/>
        <v>0</v>
      </c>
      <c r="AH51" s="82"/>
      <c r="AI51" s="72">
        <f t="shared" si="37"/>
        <v>0</v>
      </c>
      <c r="AJ51" s="82"/>
      <c r="AK51" s="82"/>
      <c r="AL51" s="82"/>
      <c r="AM51" s="82"/>
      <c r="AN51" s="82"/>
      <c r="AO51" s="142">
        <v>400000</v>
      </c>
      <c r="AP51" s="131" t="s">
        <v>110</v>
      </c>
      <c r="AQ51" s="72">
        <f t="shared" si="38"/>
        <v>0</v>
      </c>
      <c r="AR51" s="131"/>
      <c r="AS51" s="131"/>
      <c r="AT51" s="131"/>
      <c r="AU51" s="72"/>
      <c r="AV51" s="72">
        <v>114086.47</v>
      </c>
      <c r="AW51" s="72"/>
      <c r="AX51" s="72"/>
      <c r="AY51" s="72">
        <f t="shared" si="43"/>
        <v>400000</v>
      </c>
      <c r="AZ51" s="131" t="s">
        <v>110</v>
      </c>
      <c r="BA51" s="72">
        <v>114086.47</v>
      </c>
      <c r="BB51" s="72">
        <v>114086.47</v>
      </c>
      <c r="BC51" s="72">
        <v>0</v>
      </c>
      <c r="BD51" s="72"/>
      <c r="BE51" s="72"/>
      <c r="BF51" s="72">
        <v>400000</v>
      </c>
      <c r="BG51" s="131" t="s">
        <v>110</v>
      </c>
      <c r="BH51" s="72"/>
      <c r="BI51" s="72">
        <v>45123.41</v>
      </c>
      <c r="BJ51" s="72"/>
      <c r="BK51" s="72"/>
      <c r="BL51" s="72">
        <f t="shared" si="39"/>
        <v>45123.41</v>
      </c>
      <c r="BM51" s="72">
        <f>BL51+BA51</f>
        <v>159209.88</v>
      </c>
      <c r="BN51" s="72">
        <v>159209.88</v>
      </c>
      <c r="BO51" s="72"/>
      <c r="BP51" s="72"/>
      <c r="BQ51" s="72"/>
      <c r="BR51" s="72"/>
      <c r="BS51" s="72">
        <f t="shared" si="41"/>
        <v>0</v>
      </c>
      <c r="BT51" s="72">
        <f t="shared" si="42"/>
        <v>159209.88</v>
      </c>
      <c r="BU51" s="72">
        <v>159209.88</v>
      </c>
      <c r="BV51" s="72"/>
      <c r="BW51" s="131" t="s">
        <v>110</v>
      </c>
      <c r="BX51" s="72">
        <v>218864.9</v>
      </c>
      <c r="BY51" s="72"/>
      <c r="BZ51" s="72">
        <v>378074.78</v>
      </c>
      <c r="CA51" s="72">
        <v>159209.88</v>
      </c>
      <c r="CB51" s="72"/>
      <c r="CC51" s="72"/>
      <c r="CD51" s="72"/>
      <c r="CE51" s="72">
        <v>400000</v>
      </c>
      <c r="CF51" s="9"/>
    </row>
    <row r="52" spans="1:84" ht="36">
      <c r="A52" s="28"/>
      <c r="B52" s="138">
        <v>150101</v>
      </c>
      <c r="C52" s="2" t="s">
        <v>196</v>
      </c>
      <c r="D52" s="137" t="s">
        <v>8</v>
      </c>
      <c r="E52" s="139" t="s">
        <v>28</v>
      </c>
      <c r="F52" s="141">
        <v>380000</v>
      </c>
      <c r="G52" s="82"/>
      <c r="H52" s="82"/>
      <c r="I52" s="82"/>
      <c r="J52" s="82"/>
      <c r="K52" s="82">
        <v>209889.46</v>
      </c>
      <c r="L52" s="82"/>
      <c r="M52" s="82"/>
      <c r="N52" s="143">
        <v>-31946</v>
      </c>
      <c r="O52" s="82"/>
      <c r="P52" s="82"/>
      <c r="Q52" s="82"/>
      <c r="R52" s="82"/>
      <c r="S52" s="82"/>
      <c r="T52" s="72">
        <v>348054</v>
      </c>
      <c r="U52" s="72">
        <v>348054</v>
      </c>
      <c r="V52" s="131"/>
      <c r="W52" s="131">
        <v>44774.52</v>
      </c>
      <c r="X52" s="131"/>
      <c r="Y52" s="72">
        <f t="shared" si="34"/>
        <v>254663.97999999998</v>
      </c>
      <c r="Z52" s="72">
        <v>44774.52</v>
      </c>
      <c r="AA52" s="72">
        <f t="shared" si="35"/>
        <v>209889.46</v>
      </c>
      <c r="AB52" s="82"/>
      <c r="AC52" s="82"/>
      <c r="AD52" s="82"/>
      <c r="AE52" s="82"/>
      <c r="AF52" s="82"/>
      <c r="AG52" s="72">
        <f t="shared" si="36"/>
        <v>254663.97999999998</v>
      </c>
      <c r="AH52" s="82"/>
      <c r="AI52" s="72">
        <f t="shared" si="37"/>
        <v>254663.97999999998</v>
      </c>
      <c r="AJ52" s="82"/>
      <c r="AK52" s="82">
        <v>93389.88</v>
      </c>
      <c r="AL52" s="82"/>
      <c r="AM52" s="82"/>
      <c r="AN52" s="82"/>
      <c r="AO52" s="72">
        <v>348054</v>
      </c>
      <c r="AP52" s="131" t="s">
        <v>110</v>
      </c>
      <c r="AQ52" s="72">
        <f t="shared" si="38"/>
        <v>348053.86</v>
      </c>
      <c r="AR52" s="131">
        <v>93389.88</v>
      </c>
      <c r="AS52" s="131">
        <v>254663.98</v>
      </c>
      <c r="AT52" s="131"/>
      <c r="AU52" s="72"/>
      <c r="AV52" s="72"/>
      <c r="AW52" s="72"/>
      <c r="AX52" s="72"/>
      <c r="AY52" s="72">
        <f t="shared" si="43"/>
        <v>348054</v>
      </c>
      <c r="AZ52" s="131" t="s">
        <v>110</v>
      </c>
      <c r="BA52" s="72">
        <v>348053.86</v>
      </c>
      <c r="BB52" s="72"/>
      <c r="BC52" s="72">
        <v>348053.86</v>
      </c>
      <c r="BD52" s="131" t="s">
        <v>110</v>
      </c>
      <c r="BE52" s="72"/>
      <c r="BF52" s="72">
        <v>348054</v>
      </c>
      <c r="BG52" s="131" t="s">
        <v>110</v>
      </c>
      <c r="BH52" s="72"/>
      <c r="BI52" s="72"/>
      <c r="BJ52" s="72"/>
      <c r="BK52" s="72"/>
      <c r="BL52" s="72">
        <f t="shared" si="39"/>
        <v>0</v>
      </c>
      <c r="BM52" s="72">
        <f aca="true" t="shared" si="44" ref="BM52:BM73">BL52+BA52</f>
        <v>348053.86</v>
      </c>
      <c r="BN52" s="72"/>
      <c r="BO52" s="72">
        <v>348053.86</v>
      </c>
      <c r="BP52" s="72"/>
      <c r="BQ52" s="72"/>
      <c r="BR52" s="72"/>
      <c r="BS52" s="72">
        <f t="shared" si="41"/>
        <v>0</v>
      </c>
      <c r="BT52" s="72">
        <f t="shared" si="42"/>
        <v>348053.86</v>
      </c>
      <c r="BU52" s="72">
        <v>348053.86</v>
      </c>
      <c r="BV52" s="72"/>
      <c r="BW52" s="131" t="s">
        <v>110</v>
      </c>
      <c r="BX52" s="72"/>
      <c r="BY52" s="72"/>
      <c r="BZ52" s="72">
        <v>348053.86</v>
      </c>
      <c r="CA52" s="72">
        <v>348053.86</v>
      </c>
      <c r="CB52" s="72"/>
      <c r="CC52" s="72"/>
      <c r="CD52" s="72"/>
      <c r="CE52" s="72">
        <v>348054</v>
      </c>
      <c r="CF52" s="9"/>
    </row>
    <row r="53" spans="1:84" ht="30.75">
      <c r="A53" s="28"/>
      <c r="B53" s="138">
        <v>150101</v>
      </c>
      <c r="C53" s="2" t="s">
        <v>196</v>
      </c>
      <c r="D53" s="137" t="s">
        <v>8</v>
      </c>
      <c r="E53" s="139" t="s">
        <v>29</v>
      </c>
      <c r="F53" s="141">
        <v>200000</v>
      </c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42">
        <v>200000</v>
      </c>
      <c r="U53" s="142">
        <v>200000</v>
      </c>
      <c r="V53" s="131"/>
      <c r="W53" s="131"/>
      <c r="X53" s="131"/>
      <c r="Y53" s="72">
        <f t="shared" si="34"/>
        <v>0</v>
      </c>
      <c r="Z53" s="72"/>
      <c r="AA53" s="72">
        <f t="shared" si="35"/>
        <v>0</v>
      </c>
      <c r="AB53" s="82"/>
      <c r="AC53" s="82"/>
      <c r="AD53" s="82"/>
      <c r="AE53" s="82"/>
      <c r="AF53" s="82"/>
      <c r="AG53" s="72">
        <f t="shared" si="36"/>
        <v>0</v>
      </c>
      <c r="AH53" s="82"/>
      <c r="AI53" s="72">
        <f t="shared" si="37"/>
        <v>0</v>
      </c>
      <c r="AJ53" s="82"/>
      <c r="AK53" s="82"/>
      <c r="AL53" s="82"/>
      <c r="AM53" s="82"/>
      <c r="AN53" s="82"/>
      <c r="AO53" s="142">
        <v>200000</v>
      </c>
      <c r="AP53" s="131" t="s">
        <v>110</v>
      </c>
      <c r="AQ53" s="72">
        <f t="shared" si="38"/>
        <v>0</v>
      </c>
      <c r="AR53" s="131"/>
      <c r="AS53" s="131"/>
      <c r="AT53" s="131"/>
      <c r="AU53" s="72"/>
      <c r="AV53" s="72"/>
      <c r="AW53" s="72"/>
      <c r="AX53" s="72"/>
      <c r="AY53" s="72">
        <f t="shared" si="43"/>
        <v>200000</v>
      </c>
      <c r="AZ53" s="131" t="s">
        <v>110</v>
      </c>
      <c r="BA53" s="72"/>
      <c r="BB53" s="72"/>
      <c r="BC53" s="72"/>
      <c r="BD53" s="72"/>
      <c r="BE53" s="72"/>
      <c r="BF53" s="72">
        <v>200000</v>
      </c>
      <c r="BG53" s="131" t="s">
        <v>110</v>
      </c>
      <c r="BH53" s="72">
        <v>59998.67</v>
      </c>
      <c r="BI53" s="72">
        <v>139996.88</v>
      </c>
      <c r="BJ53" s="72"/>
      <c r="BK53" s="72"/>
      <c r="BL53" s="72">
        <f t="shared" si="39"/>
        <v>199995.55</v>
      </c>
      <c r="BM53" s="72">
        <f t="shared" si="44"/>
        <v>199995.55</v>
      </c>
      <c r="BN53" s="72">
        <v>199995.55</v>
      </c>
      <c r="BO53" s="72"/>
      <c r="BP53" s="72"/>
      <c r="BQ53" s="72"/>
      <c r="BR53" s="72"/>
      <c r="BS53" s="72">
        <f t="shared" si="41"/>
        <v>0</v>
      </c>
      <c r="BT53" s="72">
        <f t="shared" si="42"/>
        <v>199995.55</v>
      </c>
      <c r="BU53" s="72">
        <v>199995.55</v>
      </c>
      <c r="BV53" s="72"/>
      <c r="BW53" s="131" t="s">
        <v>110</v>
      </c>
      <c r="BX53" s="72"/>
      <c r="BY53" s="72"/>
      <c r="BZ53" s="72">
        <v>199995.55</v>
      </c>
      <c r="CA53" s="72">
        <v>199995.55</v>
      </c>
      <c r="CB53" s="72"/>
      <c r="CC53" s="72"/>
      <c r="CD53" s="72"/>
      <c r="CE53" s="72">
        <v>200000</v>
      </c>
      <c r="CF53" s="9"/>
    </row>
    <row r="54" spans="1:84" ht="35.25">
      <c r="A54" s="28"/>
      <c r="B54" s="138">
        <v>150101</v>
      </c>
      <c r="C54" s="2" t="s">
        <v>196</v>
      </c>
      <c r="D54" s="137" t="s">
        <v>8</v>
      </c>
      <c r="E54" s="139" t="s">
        <v>30</v>
      </c>
      <c r="F54" s="141">
        <v>107343</v>
      </c>
      <c r="G54" s="82">
        <v>107342.59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2">
        <v>107343</v>
      </c>
      <c r="U54" s="142">
        <v>107343</v>
      </c>
      <c r="V54" s="131"/>
      <c r="W54" s="131"/>
      <c r="X54" s="131"/>
      <c r="Y54" s="72">
        <f t="shared" si="34"/>
        <v>107342.59</v>
      </c>
      <c r="Z54" s="72"/>
      <c r="AA54" s="72">
        <f t="shared" si="35"/>
        <v>107342.59</v>
      </c>
      <c r="AB54" s="82"/>
      <c r="AC54" s="82"/>
      <c r="AD54" s="82"/>
      <c r="AE54" s="82"/>
      <c r="AF54" s="82"/>
      <c r="AG54" s="72">
        <f t="shared" si="36"/>
        <v>107342.59</v>
      </c>
      <c r="AH54" s="82"/>
      <c r="AI54" s="72">
        <f t="shared" si="37"/>
        <v>107342.59</v>
      </c>
      <c r="AJ54" s="82"/>
      <c r="AK54" s="82"/>
      <c r="AL54" s="82"/>
      <c r="AM54" s="82"/>
      <c r="AN54" s="82"/>
      <c r="AO54" s="142">
        <v>107343</v>
      </c>
      <c r="AP54" s="131" t="s">
        <v>110</v>
      </c>
      <c r="AQ54" s="72">
        <f t="shared" si="38"/>
        <v>107342.59</v>
      </c>
      <c r="AR54" s="131"/>
      <c r="AS54" s="72">
        <v>107342.59</v>
      </c>
      <c r="AT54" s="131"/>
      <c r="AU54" s="72"/>
      <c r="AV54" s="72"/>
      <c r="AW54" s="72"/>
      <c r="AX54" s="72"/>
      <c r="AY54" s="72">
        <f t="shared" si="43"/>
        <v>107343</v>
      </c>
      <c r="AZ54" s="131" t="s">
        <v>110</v>
      </c>
      <c r="BA54" s="72">
        <v>107342.59</v>
      </c>
      <c r="BB54" s="72"/>
      <c r="BC54" s="72">
        <v>107342.59</v>
      </c>
      <c r="BD54" s="131" t="s">
        <v>110</v>
      </c>
      <c r="BE54" s="72"/>
      <c r="BF54" s="72">
        <v>107343</v>
      </c>
      <c r="BG54" s="131" t="s">
        <v>110</v>
      </c>
      <c r="BH54" s="72"/>
      <c r="BI54" s="72"/>
      <c r="BJ54" s="72"/>
      <c r="BK54" s="72"/>
      <c r="BL54" s="72">
        <f t="shared" si="39"/>
        <v>0</v>
      </c>
      <c r="BM54" s="72">
        <f t="shared" si="44"/>
        <v>107342.59</v>
      </c>
      <c r="BN54" s="72">
        <v>0</v>
      </c>
      <c r="BO54" s="72">
        <v>107342.59</v>
      </c>
      <c r="BP54" s="72"/>
      <c r="BQ54" s="72"/>
      <c r="BR54" s="72"/>
      <c r="BS54" s="72">
        <f t="shared" si="41"/>
        <v>0</v>
      </c>
      <c r="BT54" s="72">
        <f t="shared" si="42"/>
        <v>107342.59</v>
      </c>
      <c r="BU54" s="72">
        <v>107342.59</v>
      </c>
      <c r="BV54" s="72"/>
      <c r="BW54" s="131" t="s">
        <v>110</v>
      </c>
      <c r="BX54" s="72"/>
      <c r="BY54" s="72"/>
      <c r="BZ54" s="72">
        <v>107342.59</v>
      </c>
      <c r="CA54" s="72">
        <v>107342.59</v>
      </c>
      <c r="CB54" s="72"/>
      <c r="CC54" s="72"/>
      <c r="CD54" s="72"/>
      <c r="CE54" s="72">
        <v>107343</v>
      </c>
      <c r="CF54" s="9"/>
    </row>
    <row r="55" spans="1:84" ht="47.25">
      <c r="A55" s="28"/>
      <c r="B55" s="138">
        <v>150101</v>
      </c>
      <c r="C55" s="2" t="s">
        <v>196</v>
      </c>
      <c r="D55" s="137" t="s">
        <v>8</v>
      </c>
      <c r="E55" s="139" t="s">
        <v>31</v>
      </c>
      <c r="F55" s="141">
        <v>233571</v>
      </c>
      <c r="G55" s="82">
        <v>233570.85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2">
        <v>233571</v>
      </c>
      <c r="U55" s="142">
        <v>233571</v>
      </c>
      <c r="V55" s="131"/>
      <c r="W55" s="131"/>
      <c r="X55" s="131"/>
      <c r="Y55" s="72">
        <f t="shared" si="34"/>
        <v>233570.85</v>
      </c>
      <c r="Z55" s="72"/>
      <c r="AA55" s="72">
        <f t="shared" si="35"/>
        <v>233570.85</v>
      </c>
      <c r="AB55" s="82"/>
      <c r="AC55" s="82"/>
      <c r="AD55" s="82"/>
      <c r="AE55" s="82"/>
      <c r="AF55" s="82"/>
      <c r="AG55" s="72">
        <f t="shared" si="36"/>
        <v>233570.85</v>
      </c>
      <c r="AH55" s="82"/>
      <c r="AI55" s="72">
        <f t="shared" si="37"/>
        <v>233570.85</v>
      </c>
      <c r="AJ55" s="82"/>
      <c r="AK55" s="82"/>
      <c r="AL55" s="82"/>
      <c r="AM55" s="82"/>
      <c r="AN55" s="82"/>
      <c r="AO55" s="142">
        <v>233571</v>
      </c>
      <c r="AP55" s="131" t="s">
        <v>110</v>
      </c>
      <c r="AQ55" s="72">
        <f t="shared" si="38"/>
        <v>233570.85</v>
      </c>
      <c r="AR55" s="131"/>
      <c r="AS55" s="72">
        <f>SUM(AI55:AM55)</f>
        <v>233570.85</v>
      </c>
      <c r="AT55" s="131"/>
      <c r="AU55" s="72"/>
      <c r="AV55" s="72"/>
      <c r="AW55" s="72"/>
      <c r="AX55" s="72"/>
      <c r="AY55" s="72">
        <f t="shared" si="43"/>
        <v>233571</v>
      </c>
      <c r="AZ55" s="131" t="s">
        <v>110</v>
      </c>
      <c r="BA55" s="72">
        <v>233570.85</v>
      </c>
      <c r="BB55" s="72"/>
      <c r="BC55" s="72">
        <v>233570.85</v>
      </c>
      <c r="BD55" s="131" t="s">
        <v>110</v>
      </c>
      <c r="BE55" s="72"/>
      <c r="BF55" s="72">
        <v>233571</v>
      </c>
      <c r="BG55" s="131" t="s">
        <v>110</v>
      </c>
      <c r="BH55" s="72"/>
      <c r="BI55" s="72"/>
      <c r="BJ55" s="72"/>
      <c r="BK55" s="72"/>
      <c r="BL55" s="72">
        <f t="shared" si="39"/>
        <v>0</v>
      </c>
      <c r="BM55" s="72">
        <f t="shared" si="44"/>
        <v>233570.85</v>
      </c>
      <c r="BN55" s="72">
        <v>0</v>
      </c>
      <c r="BO55" s="72">
        <v>233570.85</v>
      </c>
      <c r="BP55" s="72"/>
      <c r="BQ55" s="72"/>
      <c r="BR55" s="72"/>
      <c r="BS55" s="72">
        <f t="shared" si="41"/>
        <v>0</v>
      </c>
      <c r="BT55" s="72">
        <f t="shared" si="42"/>
        <v>233570.85</v>
      </c>
      <c r="BU55" s="72">
        <v>233570.85</v>
      </c>
      <c r="BV55" s="72"/>
      <c r="BW55" s="131" t="s">
        <v>110</v>
      </c>
      <c r="BX55" s="72"/>
      <c r="BY55" s="72"/>
      <c r="BZ55" s="72">
        <v>233570.85</v>
      </c>
      <c r="CA55" s="72">
        <v>233570.85</v>
      </c>
      <c r="CB55" s="72"/>
      <c r="CC55" s="72"/>
      <c r="CD55" s="72"/>
      <c r="CE55" s="72">
        <v>233571</v>
      </c>
      <c r="CF55" s="9"/>
    </row>
    <row r="56" spans="1:84" ht="35.25">
      <c r="A56" s="28"/>
      <c r="B56" s="138">
        <v>150101</v>
      </c>
      <c r="C56" s="2" t="s">
        <v>196</v>
      </c>
      <c r="D56" s="137" t="s">
        <v>8</v>
      </c>
      <c r="E56" s="139" t="s">
        <v>210</v>
      </c>
      <c r="F56" s="141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42"/>
      <c r="U56" s="142"/>
      <c r="V56" s="131"/>
      <c r="W56" s="131"/>
      <c r="X56" s="131"/>
      <c r="Y56" s="72"/>
      <c r="Z56" s="72"/>
      <c r="AA56" s="72"/>
      <c r="AB56" s="82"/>
      <c r="AC56" s="82"/>
      <c r="AD56" s="82"/>
      <c r="AE56" s="82"/>
      <c r="AF56" s="82"/>
      <c r="AG56" s="72"/>
      <c r="AH56" s="82"/>
      <c r="AI56" s="72"/>
      <c r="AJ56" s="82"/>
      <c r="AK56" s="82"/>
      <c r="AL56" s="82"/>
      <c r="AM56" s="82"/>
      <c r="AN56" s="82"/>
      <c r="AO56" s="142"/>
      <c r="AP56" s="131"/>
      <c r="AQ56" s="72"/>
      <c r="AR56" s="131"/>
      <c r="AS56" s="72"/>
      <c r="AT56" s="131"/>
      <c r="AU56" s="72"/>
      <c r="AV56" s="72"/>
      <c r="AW56" s="72"/>
      <c r="AX56" s="72"/>
      <c r="AY56" s="72"/>
      <c r="AZ56" s="131"/>
      <c r="BA56" s="72"/>
      <c r="BB56" s="72"/>
      <c r="BC56" s="72"/>
      <c r="BD56" s="131"/>
      <c r="BE56" s="72"/>
      <c r="BF56" s="72"/>
      <c r="BG56" s="131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131"/>
      <c r="BX56" s="72"/>
      <c r="BY56" s="72"/>
      <c r="BZ56" s="72"/>
      <c r="CA56" s="72"/>
      <c r="CB56" s="72"/>
      <c r="CC56" s="72"/>
      <c r="CD56" s="72"/>
      <c r="CE56" s="72">
        <v>258000</v>
      </c>
      <c r="CF56" s="9"/>
    </row>
    <row r="57" spans="1:84" ht="30.75">
      <c r="A57" s="28"/>
      <c r="B57" s="138">
        <v>150101</v>
      </c>
      <c r="C57" s="2" t="s">
        <v>196</v>
      </c>
      <c r="D57" s="137" t="s">
        <v>8</v>
      </c>
      <c r="E57" s="139" t="s">
        <v>211</v>
      </c>
      <c r="F57" s="14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42"/>
      <c r="U57" s="142"/>
      <c r="V57" s="131"/>
      <c r="W57" s="131"/>
      <c r="X57" s="131"/>
      <c r="Y57" s="72"/>
      <c r="Z57" s="72"/>
      <c r="AA57" s="72"/>
      <c r="AB57" s="82"/>
      <c r="AC57" s="82"/>
      <c r="AD57" s="82"/>
      <c r="AE57" s="82"/>
      <c r="AF57" s="82"/>
      <c r="AG57" s="72"/>
      <c r="AH57" s="82"/>
      <c r="AI57" s="72"/>
      <c r="AJ57" s="82"/>
      <c r="AK57" s="82"/>
      <c r="AL57" s="82"/>
      <c r="AM57" s="82"/>
      <c r="AN57" s="82"/>
      <c r="AO57" s="142"/>
      <c r="AP57" s="131"/>
      <c r="AQ57" s="72"/>
      <c r="AR57" s="131"/>
      <c r="AS57" s="72"/>
      <c r="AT57" s="131"/>
      <c r="AU57" s="72"/>
      <c r="AV57" s="72"/>
      <c r="AW57" s="72"/>
      <c r="AX57" s="72"/>
      <c r="AY57" s="72"/>
      <c r="AZ57" s="131"/>
      <c r="BA57" s="72"/>
      <c r="BB57" s="72"/>
      <c r="BC57" s="72"/>
      <c r="BD57" s="131"/>
      <c r="BE57" s="72"/>
      <c r="BF57" s="72"/>
      <c r="BG57" s="131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131"/>
      <c r="BX57" s="72"/>
      <c r="BY57" s="72"/>
      <c r="BZ57" s="72"/>
      <c r="CA57" s="72"/>
      <c r="CB57" s="72"/>
      <c r="CC57" s="72"/>
      <c r="CD57" s="72"/>
      <c r="CE57" s="72">
        <v>37000</v>
      </c>
      <c r="CF57" s="10"/>
    </row>
    <row r="58" spans="1:84" ht="30.75">
      <c r="A58" s="28"/>
      <c r="B58" s="138">
        <v>150101</v>
      </c>
      <c r="C58" s="2" t="s">
        <v>196</v>
      </c>
      <c r="D58" s="144" t="s">
        <v>9</v>
      </c>
      <c r="E58" s="139" t="s">
        <v>32</v>
      </c>
      <c r="F58" s="141">
        <v>400000</v>
      </c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142">
        <v>400000</v>
      </c>
      <c r="U58" s="142">
        <v>400000</v>
      </c>
      <c r="V58" s="131"/>
      <c r="W58" s="131"/>
      <c r="X58" s="131"/>
      <c r="Y58" s="72">
        <f t="shared" si="34"/>
        <v>0</v>
      </c>
      <c r="Z58" s="72"/>
      <c r="AA58" s="72">
        <f t="shared" si="35"/>
        <v>0</v>
      </c>
      <c r="AB58" s="82"/>
      <c r="AC58" s="82"/>
      <c r="AD58" s="82"/>
      <c r="AE58" s="82"/>
      <c r="AF58" s="82"/>
      <c r="AG58" s="72">
        <f t="shared" si="36"/>
        <v>0</v>
      </c>
      <c r="AH58" s="82"/>
      <c r="AI58" s="72">
        <f t="shared" si="37"/>
        <v>0</v>
      </c>
      <c r="AJ58" s="82"/>
      <c r="AK58" s="82"/>
      <c r="AL58" s="82"/>
      <c r="AM58" s="82"/>
      <c r="AN58" s="82"/>
      <c r="AO58" s="142">
        <v>400000</v>
      </c>
      <c r="AP58" s="131" t="s">
        <v>110</v>
      </c>
      <c r="AQ58" s="72">
        <f t="shared" si="38"/>
        <v>0</v>
      </c>
      <c r="AR58" s="131"/>
      <c r="AS58" s="131"/>
      <c r="AT58" s="131"/>
      <c r="AU58" s="72"/>
      <c r="AV58" s="72"/>
      <c r="AW58" s="72"/>
      <c r="AX58" s="72"/>
      <c r="AY58" s="72">
        <f t="shared" si="43"/>
        <v>400000</v>
      </c>
      <c r="AZ58" s="131" t="s">
        <v>110</v>
      </c>
      <c r="BA58" s="72"/>
      <c r="BB58" s="72"/>
      <c r="BC58" s="72"/>
      <c r="BD58" s="72"/>
      <c r="BE58" s="72"/>
      <c r="BF58" s="72">
        <v>400000</v>
      </c>
      <c r="BG58" s="131" t="s">
        <v>110</v>
      </c>
      <c r="BH58" s="72"/>
      <c r="BI58" s="72">
        <v>119999.26</v>
      </c>
      <c r="BJ58" s="72"/>
      <c r="BK58" s="72"/>
      <c r="BL58" s="72">
        <f t="shared" si="39"/>
        <v>119999.26</v>
      </c>
      <c r="BM58" s="72">
        <f t="shared" si="44"/>
        <v>119999.26</v>
      </c>
      <c r="BN58" s="72">
        <v>119999.26</v>
      </c>
      <c r="BO58" s="72"/>
      <c r="BP58" s="72"/>
      <c r="BQ58" s="72"/>
      <c r="BR58" s="72"/>
      <c r="BS58" s="72">
        <f t="shared" si="41"/>
        <v>0</v>
      </c>
      <c r="BT58" s="72">
        <f t="shared" si="42"/>
        <v>119999.26</v>
      </c>
      <c r="BU58" s="72">
        <v>119999.26</v>
      </c>
      <c r="BV58" s="72"/>
      <c r="BW58" s="131" t="s">
        <v>110</v>
      </c>
      <c r="BX58" s="72"/>
      <c r="BY58" s="72"/>
      <c r="BZ58" s="72">
        <v>119999.26</v>
      </c>
      <c r="CA58" s="72">
        <v>119999.26</v>
      </c>
      <c r="CB58" s="72"/>
      <c r="CC58" s="72"/>
      <c r="CD58" s="72"/>
      <c r="CE58" s="72">
        <v>400000</v>
      </c>
      <c r="CF58" s="9"/>
    </row>
    <row r="59" spans="1:84" ht="36">
      <c r="A59" s="28"/>
      <c r="B59" s="138">
        <v>150101</v>
      </c>
      <c r="C59" s="2" t="s">
        <v>196</v>
      </c>
      <c r="D59" s="144" t="s">
        <v>9</v>
      </c>
      <c r="E59" s="139" t="s">
        <v>33</v>
      </c>
      <c r="F59" s="2">
        <v>500000</v>
      </c>
      <c r="G59" s="82"/>
      <c r="H59" s="82"/>
      <c r="I59" s="82"/>
      <c r="J59" s="82"/>
      <c r="K59" s="82">
        <v>184052.83</v>
      </c>
      <c r="L59" s="82"/>
      <c r="M59" s="82"/>
      <c r="N59" s="82"/>
      <c r="O59" s="82"/>
      <c r="P59" s="82"/>
      <c r="Q59" s="82"/>
      <c r="R59" s="82"/>
      <c r="S59" s="82"/>
      <c r="T59" s="140">
        <v>500000</v>
      </c>
      <c r="U59" s="140">
        <v>500000</v>
      </c>
      <c r="V59" s="131"/>
      <c r="W59" s="131">
        <v>189594.91</v>
      </c>
      <c r="X59" s="131"/>
      <c r="Y59" s="72">
        <f t="shared" si="34"/>
        <v>373647.74</v>
      </c>
      <c r="Z59" s="72">
        <v>189594.91</v>
      </c>
      <c r="AA59" s="72">
        <f t="shared" si="35"/>
        <v>184052.83</v>
      </c>
      <c r="AB59" s="82"/>
      <c r="AC59" s="82"/>
      <c r="AD59" s="82"/>
      <c r="AE59" s="82">
        <v>76373.71</v>
      </c>
      <c r="AF59" s="82"/>
      <c r="AG59" s="72">
        <f t="shared" si="36"/>
        <v>450021.45</v>
      </c>
      <c r="AH59" s="132">
        <v>76373.71</v>
      </c>
      <c r="AI59" s="72">
        <f t="shared" si="37"/>
        <v>373647.74</v>
      </c>
      <c r="AJ59" s="82"/>
      <c r="AK59" s="82"/>
      <c r="AL59" s="82"/>
      <c r="AM59" s="82"/>
      <c r="AN59" s="82"/>
      <c r="AO59" s="140">
        <v>500000</v>
      </c>
      <c r="AP59" s="131" t="s">
        <v>110</v>
      </c>
      <c r="AQ59" s="72">
        <f t="shared" si="38"/>
        <v>450021.45</v>
      </c>
      <c r="AR59" s="131">
        <v>32750.4</v>
      </c>
      <c r="AS59" s="131">
        <v>417271.05</v>
      </c>
      <c r="AT59" s="131"/>
      <c r="AU59" s="72"/>
      <c r="AV59" s="72"/>
      <c r="AW59" s="72"/>
      <c r="AX59" s="72"/>
      <c r="AY59" s="72">
        <f t="shared" si="43"/>
        <v>500000</v>
      </c>
      <c r="AZ59" s="131" t="s">
        <v>110</v>
      </c>
      <c r="BA59" s="72">
        <v>450021.45</v>
      </c>
      <c r="BB59" s="72"/>
      <c r="BC59" s="72">
        <v>450021.45</v>
      </c>
      <c r="BD59" s="131" t="s">
        <v>110</v>
      </c>
      <c r="BE59" s="72"/>
      <c r="BF59" s="72">
        <v>500000</v>
      </c>
      <c r="BG59" s="131" t="s">
        <v>110</v>
      </c>
      <c r="BH59" s="72"/>
      <c r="BI59" s="72"/>
      <c r="BJ59" s="72"/>
      <c r="BK59" s="72"/>
      <c r="BL59" s="72">
        <f t="shared" si="39"/>
        <v>0</v>
      </c>
      <c r="BM59" s="72">
        <f t="shared" si="44"/>
        <v>450021.45</v>
      </c>
      <c r="BN59" s="72"/>
      <c r="BO59" s="72">
        <v>450021.45</v>
      </c>
      <c r="BP59" s="72"/>
      <c r="BQ59" s="72"/>
      <c r="BR59" s="72"/>
      <c r="BS59" s="72">
        <f t="shared" si="41"/>
        <v>0</v>
      </c>
      <c r="BT59" s="72">
        <f t="shared" si="42"/>
        <v>450021.45</v>
      </c>
      <c r="BU59" s="72">
        <v>450021.45</v>
      </c>
      <c r="BV59" s="72"/>
      <c r="BW59" s="131" t="s">
        <v>110</v>
      </c>
      <c r="BX59" s="72"/>
      <c r="BY59" s="72"/>
      <c r="BZ59" s="72">
        <v>450021.45</v>
      </c>
      <c r="CA59" s="72">
        <v>450021.45</v>
      </c>
      <c r="CB59" s="72"/>
      <c r="CC59" s="72"/>
      <c r="CD59" s="72"/>
      <c r="CE59" s="72">
        <v>500000</v>
      </c>
      <c r="CF59" s="9"/>
    </row>
    <row r="60" spans="1:84" ht="36">
      <c r="A60" s="28"/>
      <c r="B60" s="138">
        <v>150101</v>
      </c>
      <c r="C60" s="2" t="s">
        <v>196</v>
      </c>
      <c r="D60" s="144" t="s">
        <v>9</v>
      </c>
      <c r="E60" s="139" t="s">
        <v>34</v>
      </c>
      <c r="F60" s="2">
        <v>250000</v>
      </c>
      <c r="G60" s="82"/>
      <c r="H60" s="82"/>
      <c r="I60" s="82"/>
      <c r="J60" s="82"/>
      <c r="K60" s="82"/>
      <c r="L60" s="82"/>
      <c r="M60" s="82">
        <v>244682.02</v>
      </c>
      <c r="N60" s="82"/>
      <c r="O60" s="82"/>
      <c r="P60" s="82"/>
      <c r="Q60" s="82"/>
      <c r="R60" s="82"/>
      <c r="S60" s="82"/>
      <c r="T60" s="140">
        <v>250000</v>
      </c>
      <c r="U60" s="140">
        <v>250000</v>
      </c>
      <c r="V60" s="131"/>
      <c r="W60" s="131"/>
      <c r="X60" s="131"/>
      <c r="Y60" s="72">
        <f t="shared" si="34"/>
        <v>244682.02</v>
      </c>
      <c r="Z60" s="72">
        <v>53645.72</v>
      </c>
      <c r="AA60" s="72">
        <f t="shared" si="35"/>
        <v>191036.3</v>
      </c>
      <c r="AB60" s="82"/>
      <c r="AC60" s="82"/>
      <c r="AD60" s="82"/>
      <c r="AE60" s="82"/>
      <c r="AF60" s="82"/>
      <c r="AG60" s="72">
        <f t="shared" si="36"/>
        <v>244682.02</v>
      </c>
      <c r="AH60" s="82"/>
      <c r="AI60" s="72">
        <f t="shared" si="37"/>
        <v>244682.02</v>
      </c>
      <c r="AJ60" s="82"/>
      <c r="AK60" s="82"/>
      <c r="AL60" s="82"/>
      <c r="AM60" s="82"/>
      <c r="AN60" s="82"/>
      <c r="AO60" s="140">
        <v>250000</v>
      </c>
      <c r="AP60" s="82" t="s">
        <v>110</v>
      </c>
      <c r="AQ60" s="72">
        <f t="shared" si="38"/>
        <v>244682.02</v>
      </c>
      <c r="AR60" s="82"/>
      <c r="AS60" s="82">
        <v>244682.02</v>
      </c>
      <c r="AT60" s="82"/>
      <c r="AU60" s="72"/>
      <c r="AV60" s="72"/>
      <c r="AW60" s="72"/>
      <c r="AX60" s="72"/>
      <c r="AY60" s="72">
        <f t="shared" si="43"/>
        <v>250000</v>
      </c>
      <c r="AZ60" s="82" t="s">
        <v>110</v>
      </c>
      <c r="BA60" s="82">
        <v>244682.02</v>
      </c>
      <c r="BB60" s="72"/>
      <c r="BC60" s="82">
        <v>244682.02</v>
      </c>
      <c r="BD60" s="82" t="s">
        <v>110</v>
      </c>
      <c r="BE60" s="82"/>
      <c r="BF60" s="82">
        <v>250000</v>
      </c>
      <c r="BG60" s="82" t="s">
        <v>110</v>
      </c>
      <c r="BH60" s="82"/>
      <c r="BI60" s="82"/>
      <c r="BJ60" s="82"/>
      <c r="BK60" s="82"/>
      <c r="BL60" s="72">
        <f t="shared" si="39"/>
        <v>0</v>
      </c>
      <c r="BM60" s="72">
        <f t="shared" si="44"/>
        <v>244682.02</v>
      </c>
      <c r="BN60" s="131"/>
      <c r="BO60" s="82">
        <v>244682.02</v>
      </c>
      <c r="BP60" s="82"/>
      <c r="BQ60" s="82"/>
      <c r="BR60" s="82"/>
      <c r="BS60" s="72">
        <f t="shared" si="41"/>
        <v>0</v>
      </c>
      <c r="BT60" s="72">
        <f t="shared" si="42"/>
        <v>244682.02</v>
      </c>
      <c r="BU60" s="82">
        <v>244682.02</v>
      </c>
      <c r="BV60" s="82"/>
      <c r="BW60" s="82" t="s">
        <v>110</v>
      </c>
      <c r="BX60" s="82"/>
      <c r="BY60" s="82"/>
      <c r="BZ60" s="82">
        <v>244682.02</v>
      </c>
      <c r="CA60" s="82">
        <v>244682.02</v>
      </c>
      <c r="CB60" s="72"/>
      <c r="CC60" s="72"/>
      <c r="CD60" s="72"/>
      <c r="CE60" s="82">
        <v>250000</v>
      </c>
      <c r="CF60" s="5"/>
    </row>
    <row r="61" spans="1:84" ht="36">
      <c r="A61" s="28"/>
      <c r="B61" s="138">
        <v>150101</v>
      </c>
      <c r="C61" s="2" t="s">
        <v>196</v>
      </c>
      <c r="D61" s="144" t="s">
        <v>9</v>
      </c>
      <c r="E61" s="139" t="s">
        <v>35</v>
      </c>
      <c r="F61" s="2">
        <v>955000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40">
        <v>955000</v>
      </c>
      <c r="U61" s="140">
        <v>955000</v>
      </c>
      <c r="V61" s="131"/>
      <c r="W61" s="82"/>
      <c r="X61" s="82"/>
      <c r="Y61" s="72">
        <f t="shared" si="34"/>
        <v>0</v>
      </c>
      <c r="Z61" s="72"/>
      <c r="AA61" s="72">
        <f t="shared" si="35"/>
        <v>0</v>
      </c>
      <c r="AB61" s="82"/>
      <c r="AC61" s="82"/>
      <c r="AD61" s="82">
        <v>102614.93</v>
      </c>
      <c r="AE61" s="82"/>
      <c r="AF61" s="82"/>
      <c r="AG61" s="72">
        <f t="shared" si="36"/>
        <v>102614.93</v>
      </c>
      <c r="AH61" s="132">
        <v>102614.93</v>
      </c>
      <c r="AI61" s="72">
        <f t="shared" si="37"/>
        <v>0</v>
      </c>
      <c r="AJ61" s="82"/>
      <c r="AK61" s="82">
        <v>122691.07</v>
      </c>
      <c r="AL61" s="82"/>
      <c r="AM61" s="82">
        <v>109316.06</v>
      </c>
      <c r="AN61" s="82"/>
      <c r="AO61" s="140">
        <v>955000</v>
      </c>
      <c r="AP61" s="82" t="s">
        <v>110</v>
      </c>
      <c r="AQ61" s="72">
        <f t="shared" si="38"/>
        <v>334622.06</v>
      </c>
      <c r="AR61" s="132">
        <v>232007.13</v>
      </c>
      <c r="AS61" s="82">
        <v>102614.93</v>
      </c>
      <c r="AT61" s="82"/>
      <c r="AU61" s="72"/>
      <c r="AV61" s="72">
        <v>251361.26</v>
      </c>
      <c r="AW61" s="72"/>
      <c r="AX61" s="72"/>
      <c r="AY61" s="72">
        <f t="shared" si="43"/>
        <v>955000</v>
      </c>
      <c r="AZ61" s="82" t="s">
        <v>110</v>
      </c>
      <c r="BA61" s="72">
        <v>585983.32</v>
      </c>
      <c r="BB61" s="72">
        <v>360677.32</v>
      </c>
      <c r="BC61" s="72">
        <v>225306</v>
      </c>
      <c r="BD61" s="82" t="s">
        <v>110</v>
      </c>
      <c r="BE61" s="72"/>
      <c r="BF61" s="72">
        <v>955000</v>
      </c>
      <c r="BG61" s="82" t="s">
        <v>110</v>
      </c>
      <c r="BH61" s="72">
        <v>168606.62</v>
      </c>
      <c r="BI61" s="72"/>
      <c r="BJ61" s="72"/>
      <c r="BK61" s="72"/>
      <c r="BL61" s="72">
        <f t="shared" si="39"/>
        <v>168606.62</v>
      </c>
      <c r="BM61" s="72">
        <f t="shared" si="44"/>
        <v>754589.94</v>
      </c>
      <c r="BN61" s="72">
        <v>481647.61</v>
      </c>
      <c r="BO61" s="72">
        <v>272942.33</v>
      </c>
      <c r="BP61" s="72"/>
      <c r="BQ61" s="72">
        <v>179640.29</v>
      </c>
      <c r="BR61" s="72"/>
      <c r="BS61" s="72">
        <f t="shared" si="41"/>
        <v>179640.29</v>
      </c>
      <c r="BT61" s="72">
        <f t="shared" si="42"/>
        <v>934230.23</v>
      </c>
      <c r="BU61" s="72">
        <v>754589.94</v>
      </c>
      <c r="BV61" s="72">
        <v>179640.29</v>
      </c>
      <c r="BW61" s="82" t="s">
        <v>110</v>
      </c>
      <c r="BX61" s="72"/>
      <c r="BY61" s="72"/>
      <c r="BZ61" s="72">
        <v>934230.23</v>
      </c>
      <c r="CA61" s="72">
        <v>872279.13</v>
      </c>
      <c r="CB61" s="72"/>
      <c r="CC61" s="72"/>
      <c r="CD61" s="72"/>
      <c r="CE61" s="72">
        <v>955000</v>
      </c>
      <c r="CF61" s="9"/>
    </row>
    <row r="62" spans="1:84" ht="33.75" customHeight="1">
      <c r="A62" s="28"/>
      <c r="B62" s="138">
        <v>150101</v>
      </c>
      <c r="C62" s="2" t="s">
        <v>196</v>
      </c>
      <c r="D62" s="144" t="s">
        <v>9</v>
      </c>
      <c r="E62" s="46" t="s">
        <v>36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155"/>
      <c r="CC62" s="155"/>
      <c r="CD62" s="155"/>
      <c r="CE62" s="72">
        <v>500000</v>
      </c>
      <c r="CF62" s="9"/>
    </row>
    <row r="63" spans="1:84" ht="48">
      <c r="A63" s="28"/>
      <c r="B63" s="138">
        <v>150101</v>
      </c>
      <c r="C63" s="2" t="s">
        <v>196</v>
      </c>
      <c r="D63" s="144" t="s">
        <v>9</v>
      </c>
      <c r="E63" s="139" t="s">
        <v>37</v>
      </c>
      <c r="F63" s="2">
        <v>177300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140">
        <v>177300</v>
      </c>
      <c r="U63" s="140">
        <v>177300</v>
      </c>
      <c r="V63" s="131"/>
      <c r="W63" s="82"/>
      <c r="X63" s="82"/>
      <c r="Y63" s="72">
        <f t="shared" si="34"/>
        <v>0</v>
      </c>
      <c r="Z63" s="72"/>
      <c r="AA63" s="72">
        <f t="shared" si="35"/>
        <v>0</v>
      </c>
      <c r="AB63" s="82"/>
      <c r="AC63" s="82"/>
      <c r="AD63" s="82"/>
      <c r="AE63" s="82"/>
      <c r="AF63" s="82"/>
      <c r="AG63" s="72">
        <f t="shared" si="36"/>
        <v>0</v>
      </c>
      <c r="AH63" s="82"/>
      <c r="AI63" s="72">
        <f t="shared" si="37"/>
        <v>0</v>
      </c>
      <c r="AJ63" s="82"/>
      <c r="AK63" s="82"/>
      <c r="AL63" s="82"/>
      <c r="AM63" s="82"/>
      <c r="AN63" s="82"/>
      <c r="AO63" s="140">
        <v>177300</v>
      </c>
      <c r="AP63" s="82" t="s">
        <v>110</v>
      </c>
      <c r="AQ63" s="72">
        <f t="shared" si="38"/>
        <v>0</v>
      </c>
      <c r="AR63" s="82"/>
      <c r="AS63" s="82"/>
      <c r="AT63" s="82"/>
      <c r="AU63" s="72"/>
      <c r="AV63" s="72"/>
      <c r="AW63" s="72"/>
      <c r="AX63" s="72"/>
      <c r="AY63" s="72">
        <f t="shared" si="43"/>
        <v>177300</v>
      </c>
      <c r="AZ63" s="82" t="s">
        <v>110</v>
      </c>
      <c r="BA63" s="72"/>
      <c r="BB63" s="72"/>
      <c r="BC63" s="72"/>
      <c r="BD63" s="72"/>
      <c r="BE63" s="72"/>
      <c r="BF63" s="72">
        <v>177300</v>
      </c>
      <c r="BG63" s="82" t="s">
        <v>110</v>
      </c>
      <c r="BH63" s="72"/>
      <c r="BI63" s="72"/>
      <c r="BJ63" s="72"/>
      <c r="BK63" s="72"/>
      <c r="BL63" s="72">
        <f t="shared" si="39"/>
        <v>0</v>
      </c>
      <c r="BM63" s="72">
        <f t="shared" si="44"/>
        <v>0</v>
      </c>
      <c r="BN63" s="72"/>
      <c r="BO63" s="72"/>
      <c r="BP63" s="72"/>
      <c r="BQ63" s="72"/>
      <c r="BR63" s="72"/>
      <c r="BS63" s="72">
        <f t="shared" si="41"/>
        <v>0</v>
      </c>
      <c r="BT63" s="72">
        <f t="shared" si="42"/>
        <v>0</v>
      </c>
      <c r="BU63" s="72"/>
      <c r="BV63" s="72"/>
      <c r="BW63" s="82" t="s">
        <v>110</v>
      </c>
      <c r="BX63" s="72"/>
      <c r="BY63" s="72"/>
      <c r="BZ63" s="72"/>
      <c r="CA63" s="72"/>
      <c r="CB63" s="72"/>
      <c r="CC63" s="72"/>
      <c r="CD63" s="72"/>
      <c r="CE63" s="72">
        <v>177300</v>
      </c>
      <c r="CF63" s="9"/>
    </row>
    <row r="64" spans="1:84" ht="30.75">
      <c r="A64" s="28"/>
      <c r="B64" s="138">
        <v>150101</v>
      </c>
      <c r="C64" s="2" t="s">
        <v>196</v>
      </c>
      <c r="D64" s="144" t="s">
        <v>9</v>
      </c>
      <c r="E64" s="139" t="s">
        <v>38</v>
      </c>
      <c r="F64" s="2">
        <v>17000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40">
        <v>17000</v>
      </c>
      <c r="U64" s="140">
        <v>17000</v>
      </c>
      <c r="V64" s="131"/>
      <c r="W64" s="82"/>
      <c r="X64" s="82"/>
      <c r="Y64" s="72">
        <f t="shared" si="34"/>
        <v>0</v>
      </c>
      <c r="Z64" s="72"/>
      <c r="AA64" s="72">
        <f t="shared" si="35"/>
        <v>0</v>
      </c>
      <c r="AB64" s="82"/>
      <c r="AC64" s="82"/>
      <c r="AD64" s="82"/>
      <c r="AE64" s="82"/>
      <c r="AF64" s="82"/>
      <c r="AG64" s="72">
        <f t="shared" si="36"/>
        <v>0</v>
      </c>
      <c r="AH64" s="82"/>
      <c r="AI64" s="72">
        <f t="shared" si="37"/>
        <v>0</v>
      </c>
      <c r="AJ64" s="82"/>
      <c r="AK64" s="82"/>
      <c r="AL64" s="82"/>
      <c r="AM64" s="82"/>
      <c r="AN64" s="82"/>
      <c r="AO64" s="140">
        <v>17000</v>
      </c>
      <c r="AP64" s="82" t="s">
        <v>110</v>
      </c>
      <c r="AQ64" s="72">
        <f t="shared" si="38"/>
        <v>0</v>
      </c>
      <c r="AR64" s="82"/>
      <c r="AS64" s="82"/>
      <c r="AT64" s="82"/>
      <c r="AU64" s="72"/>
      <c r="AV64" s="72"/>
      <c r="AW64" s="72"/>
      <c r="AX64" s="72"/>
      <c r="AY64" s="72">
        <f t="shared" si="43"/>
        <v>17000</v>
      </c>
      <c r="AZ64" s="82" t="s">
        <v>110</v>
      </c>
      <c r="BA64" s="72"/>
      <c r="BB64" s="72"/>
      <c r="BC64" s="72"/>
      <c r="BD64" s="72"/>
      <c r="BE64" s="72"/>
      <c r="BF64" s="72">
        <v>17000</v>
      </c>
      <c r="BG64" s="82" t="s">
        <v>110</v>
      </c>
      <c r="BH64" s="72"/>
      <c r="BI64" s="72"/>
      <c r="BJ64" s="72"/>
      <c r="BK64" s="72"/>
      <c r="BL64" s="72">
        <f t="shared" si="39"/>
        <v>0</v>
      </c>
      <c r="BM64" s="72">
        <f t="shared" si="44"/>
        <v>0</v>
      </c>
      <c r="BN64" s="72"/>
      <c r="BO64" s="72"/>
      <c r="BP64" s="72"/>
      <c r="BQ64" s="72"/>
      <c r="BR64" s="72"/>
      <c r="BS64" s="72">
        <f t="shared" si="41"/>
        <v>0</v>
      </c>
      <c r="BT64" s="72">
        <f t="shared" si="42"/>
        <v>0</v>
      </c>
      <c r="BU64" s="72"/>
      <c r="BV64" s="72"/>
      <c r="BW64" s="82" t="s">
        <v>110</v>
      </c>
      <c r="BX64" s="72"/>
      <c r="BY64" s="72"/>
      <c r="BZ64" s="72"/>
      <c r="CA64" s="72"/>
      <c r="CB64" s="72"/>
      <c r="CC64" s="72"/>
      <c r="CD64" s="72"/>
      <c r="CE64" s="72">
        <v>17000</v>
      </c>
      <c r="CF64" s="9"/>
    </row>
    <row r="65" spans="1:84" ht="36">
      <c r="A65" s="28"/>
      <c r="B65" s="138">
        <v>150101</v>
      </c>
      <c r="C65" s="2" t="s">
        <v>196</v>
      </c>
      <c r="D65" s="144" t="s">
        <v>9</v>
      </c>
      <c r="E65" s="145" t="s">
        <v>39</v>
      </c>
      <c r="F65" s="2">
        <v>35000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40">
        <v>35000</v>
      </c>
      <c r="U65" s="140">
        <v>35000</v>
      </c>
      <c r="V65" s="131"/>
      <c r="W65" s="82"/>
      <c r="X65" s="82"/>
      <c r="Y65" s="72">
        <f t="shared" si="34"/>
        <v>0</v>
      </c>
      <c r="Z65" s="72"/>
      <c r="AA65" s="72">
        <f t="shared" si="35"/>
        <v>0</v>
      </c>
      <c r="AB65" s="82"/>
      <c r="AC65" s="82"/>
      <c r="AD65" s="82"/>
      <c r="AE65" s="82"/>
      <c r="AF65" s="82"/>
      <c r="AG65" s="72">
        <f t="shared" si="36"/>
        <v>0</v>
      </c>
      <c r="AH65" s="82"/>
      <c r="AI65" s="72">
        <f t="shared" si="37"/>
        <v>0</v>
      </c>
      <c r="AJ65" s="82"/>
      <c r="AK65" s="82"/>
      <c r="AL65" s="82"/>
      <c r="AM65" s="82"/>
      <c r="AN65" s="82"/>
      <c r="AO65" s="140">
        <v>35000</v>
      </c>
      <c r="AP65" s="82" t="s">
        <v>110</v>
      </c>
      <c r="AQ65" s="72">
        <f t="shared" si="38"/>
        <v>0</v>
      </c>
      <c r="AR65" s="82"/>
      <c r="AS65" s="82"/>
      <c r="AT65" s="82"/>
      <c r="AU65" s="72"/>
      <c r="AV65" s="72"/>
      <c r="AW65" s="72"/>
      <c r="AX65" s="72"/>
      <c r="AY65" s="72">
        <f t="shared" si="43"/>
        <v>35000</v>
      </c>
      <c r="AZ65" s="82" t="s">
        <v>110</v>
      </c>
      <c r="BA65" s="72"/>
      <c r="BB65" s="72"/>
      <c r="BC65" s="72"/>
      <c r="BD65" s="72"/>
      <c r="BE65" s="72"/>
      <c r="BF65" s="72">
        <v>35000</v>
      </c>
      <c r="BG65" s="82" t="s">
        <v>110</v>
      </c>
      <c r="BH65" s="72"/>
      <c r="BI65" s="72"/>
      <c r="BJ65" s="72"/>
      <c r="BK65" s="72"/>
      <c r="BL65" s="72">
        <f t="shared" si="39"/>
        <v>0</v>
      </c>
      <c r="BM65" s="72">
        <f t="shared" si="44"/>
        <v>0</v>
      </c>
      <c r="BN65" s="72"/>
      <c r="BO65" s="72"/>
      <c r="BP65" s="72"/>
      <c r="BQ65" s="72"/>
      <c r="BR65" s="72"/>
      <c r="BS65" s="72">
        <f t="shared" si="41"/>
        <v>0</v>
      </c>
      <c r="BT65" s="72">
        <f t="shared" si="42"/>
        <v>0</v>
      </c>
      <c r="BU65" s="72"/>
      <c r="BV65" s="72"/>
      <c r="BW65" s="82" t="s">
        <v>110</v>
      </c>
      <c r="BX65" s="72"/>
      <c r="BY65" s="72"/>
      <c r="BZ65" s="72"/>
      <c r="CA65" s="72"/>
      <c r="CB65" s="72"/>
      <c r="CC65" s="72"/>
      <c r="CD65" s="72"/>
      <c r="CE65" s="72">
        <v>35000</v>
      </c>
      <c r="CF65" s="9"/>
    </row>
    <row r="66" spans="1:84" ht="30.75">
      <c r="A66" s="28"/>
      <c r="B66" s="97">
        <v>150101</v>
      </c>
      <c r="C66" s="2" t="s">
        <v>196</v>
      </c>
      <c r="D66" s="137" t="s">
        <v>9</v>
      </c>
      <c r="E66" s="146" t="s">
        <v>190</v>
      </c>
      <c r="F66" s="128"/>
      <c r="G66" s="82"/>
      <c r="H66" s="82"/>
      <c r="I66" s="82"/>
      <c r="J66" s="82"/>
      <c r="K66" s="82"/>
      <c r="L66" s="82"/>
      <c r="M66" s="82"/>
      <c r="N66" s="128">
        <v>22832</v>
      </c>
      <c r="O66" s="82"/>
      <c r="P66" s="82"/>
      <c r="Q66" s="82"/>
      <c r="R66" s="82"/>
      <c r="S66" s="82"/>
      <c r="T66" s="129">
        <v>22832</v>
      </c>
      <c r="U66" s="129">
        <v>22832</v>
      </c>
      <c r="V66" s="131"/>
      <c r="W66" s="82"/>
      <c r="X66" s="82"/>
      <c r="Y66" s="72">
        <f t="shared" si="34"/>
        <v>0</v>
      </c>
      <c r="Z66" s="72"/>
      <c r="AA66" s="72">
        <f t="shared" si="35"/>
        <v>0</v>
      </c>
      <c r="AB66" s="82"/>
      <c r="AC66" s="82"/>
      <c r="AD66" s="82"/>
      <c r="AE66" s="82"/>
      <c r="AF66" s="82"/>
      <c r="AG66" s="72">
        <f t="shared" si="36"/>
        <v>0</v>
      </c>
      <c r="AH66" s="82"/>
      <c r="AI66" s="72">
        <f t="shared" si="37"/>
        <v>0</v>
      </c>
      <c r="AJ66" s="82"/>
      <c r="AK66" s="82"/>
      <c r="AL66" s="82"/>
      <c r="AM66" s="82"/>
      <c r="AN66" s="82"/>
      <c r="AO66" s="129">
        <v>22832</v>
      </c>
      <c r="AP66" s="82" t="s">
        <v>109</v>
      </c>
      <c r="AQ66" s="72">
        <f t="shared" si="38"/>
        <v>0</v>
      </c>
      <c r="AR66" s="82"/>
      <c r="AS66" s="82"/>
      <c r="AT66" s="82"/>
      <c r="AU66" s="72">
        <v>22831.2</v>
      </c>
      <c r="AV66" s="72"/>
      <c r="AW66" s="72"/>
      <c r="AX66" s="72"/>
      <c r="AY66" s="72">
        <f t="shared" si="43"/>
        <v>22832</v>
      </c>
      <c r="AZ66" s="82" t="s">
        <v>109</v>
      </c>
      <c r="BA66" s="72">
        <v>22831.2</v>
      </c>
      <c r="BB66" s="72">
        <v>22831.2</v>
      </c>
      <c r="BC66" s="72"/>
      <c r="BD66" s="72"/>
      <c r="BE66" s="72"/>
      <c r="BF66" s="72">
        <v>22832</v>
      </c>
      <c r="BG66" s="82" t="s">
        <v>109</v>
      </c>
      <c r="BH66" s="72"/>
      <c r="BI66" s="72"/>
      <c r="BJ66" s="72"/>
      <c r="BK66" s="72"/>
      <c r="BL66" s="72">
        <f t="shared" si="39"/>
        <v>0</v>
      </c>
      <c r="BM66" s="72">
        <f t="shared" si="44"/>
        <v>22831.2</v>
      </c>
      <c r="BN66" s="72">
        <v>22831.2</v>
      </c>
      <c r="BO66" s="72"/>
      <c r="BP66" s="72"/>
      <c r="BQ66" s="72"/>
      <c r="BR66" s="72"/>
      <c r="BS66" s="72">
        <f t="shared" si="41"/>
        <v>0</v>
      </c>
      <c r="BT66" s="72">
        <f t="shared" si="42"/>
        <v>22831.2</v>
      </c>
      <c r="BU66" s="72">
        <v>22831.2</v>
      </c>
      <c r="BV66" s="72"/>
      <c r="BW66" s="82" t="s">
        <v>109</v>
      </c>
      <c r="BX66" s="72"/>
      <c r="BY66" s="72"/>
      <c r="BZ66" s="72">
        <v>22831.2</v>
      </c>
      <c r="CA66" s="72">
        <v>22831.2</v>
      </c>
      <c r="CB66" s="72"/>
      <c r="CC66" s="72"/>
      <c r="CD66" s="72"/>
      <c r="CE66" s="72">
        <v>22832</v>
      </c>
      <c r="CF66" s="9"/>
    </row>
    <row r="67" spans="1:84" ht="36">
      <c r="A67" s="28"/>
      <c r="B67" s="97">
        <v>150101</v>
      </c>
      <c r="C67" s="2" t="s">
        <v>196</v>
      </c>
      <c r="D67" s="137" t="s">
        <v>9</v>
      </c>
      <c r="E67" s="146" t="s">
        <v>191</v>
      </c>
      <c r="F67" s="128"/>
      <c r="G67" s="82"/>
      <c r="H67" s="82"/>
      <c r="I67" s="82"/>
      <c r="J67" s="82"/>
      <c r="K67" s="82"/>
      <c r="L67" s="82"/>
      <c r="M67" s="82"/>
      <c r="N67" s="128">
        <v>26182</v>
      </c>
      <c r="O67" s="82"/>
      <c r="P67" s="82"/>
      <c r="Q67" s="82"/>
      <c r="R67" s="82"/>
      <c r="S67" s="82"/>
      <c r="T67" s="129">
        <v>26182</v>
      </c>
      <c r="U67" s="129">
        <v>26182</v>
      </c>
      <c r="V67" s="131"/>
      <c r="W67" s="82"/>
      <c r="X67" s="82"/>
      <c r="Y67" s="72">
        <f t="shared" si="34"/>
        <v>0</v>
      </c>
      <c r="Z67" s="72"/>
      <c r="AA67" s="72">
        <f t="shared" si="35"/>
        <v>0</v>
      </c>
      <c r="AB67" s="82"/>
      <c r="AC67" s="82"/>
      <c r="AD67" s="82"/>
      <c r="AE67" s="82"/>
      <c r="AF67" s="82"/>
      <c r="AG67" s="72">
        <f t="shared" si="36"/>
        <v>0</v>
      </c>
      <c r="AH67" s="82"/>
      <c r="AI67" s="72">
        <f t="shared" si="37"/>
        <v>0</v>
      </c>
      <c r="AJ67" s="82"/>
      <c r="AK67" s="82"/>
      <c r="AL67" s="82"/>
      <c r="AM67" s="82"/>
      <c r="AN67" s="82"/>
      <c r="AO67" s="129">
        <v>26182</v>
      </c>
      <c r="AP67" s="82" t="s">
        <v>109</v>
      </c>
      <c r="AQ67" s="72">
        <f t="shared" si="38"/>
        <v>0</v>
      </c>
      <c r="AR67" s="82"/>
      <c r="AS67" s="82"/>
      <c r="AT67" s="82"/>
      <c r="AU67" s="72"/>
      <c r="AV67" s="72"/>
      <c r="AW67" s="72"/>
      <c r="AX67" s="72"/>
      <c r="AY67" s="72">
        <f t="shared" si="43"/>
        <v>26182</v>
      </c>
      <c r="AZ67" s="82" t="s">
        <v>109</v>
      </c>
      <c r="BA67" s="72"/>
      <c r="BB67" s="72"/>
      <c r="BC67" s="72"/>
      <c r="BD67" s="72"/>
      <c r="BE67" s="72"/>
      <c r="BF67" s="72">
        <v>26182</v>
      </c>
      <c r="BG67" s="82" t="s">
        <v>109</v>
      </c>
      <c r="BH67" s="72"/>
      <c r="BI67" s="72"/>
      <c r="BJ67" s="72"/>
      <c r="BK67" s="72"/>
      <c r="BL67" s="72">
        <f t="shared" si="39"/>
        <v>0</v>
      </c>
      <c r="BM67" s="72">
        <f t="shared" si="44"/>
        <v>0</v>
      </c>
      <c r="BN67" s="72"/>
      <c r="BO67" s="72"/>
      <c r="BP67" s="72"/>
      <c r="BQ67" s="72"/>
      <c r="BR67" s="72"/>
      <c r="BS67" s="72">
        <f t="shared" si="41"/>
        <v>0</v>
      </c>
      <c r="BT67" s="72">
        <f t="shared" si="42"/>
        <v>0</v>
      </c>
      <c r="BU67" s="72"/>
      <c r="BV67" s="72"/>
      <c r="BW67" s="82" t="s">
        <v>109</v>
      </c>
      <c r="BX67" s="72"/>
      <c r="BY67" s="72">
        <v>26181.6</v>
      </c>
      <c r="BZ67" s="72">
        <v>26181.6</v>
      </c>
      <c r="CA67" s="72"/>
      <c r="CB67" s="72"/>
      <c r="CC67" s="72"/>
      <c r="CD67" s="72"/>
      <c r="CE67" s="72">
        <v>26182</v>
      </c>
      <c r="CF67" s="9"/>
    </row>
    <row r="68" spans="1:84" ht="30.75">
      <c r="A68" s="34"/>
      <c r="B68" s="97">
        <v>150101</v>
      </c>
      <c r="C68" s="2" t="s">
        <v>196</v>
      </c>
      <c r="D68" s="137"/>
      <c r="E68" s="146" t="s">
        <v>149</v>
      </c>
      <c r="F68" s="136"/>
      <c r="G68" s="131"/>
      <c r="H68" s="131"/>
      <c r="I68" s="131"/>
      <c r="J68" s="131"/>
      <c r="K68" s="131"/>
      <c r="L68" s="131"/>
      <c r="M68" s="131"/>
      <c r="N68" s="136"/>
      <c r="O68" s="131"/>
      <c r="P68" s="131"/>
      <c r="Q68" s="131"/>
      <c r="R68" s="131"/>
      <c r="S68" s="131"/>
      <c r="T68" s="129"/>
      <c r="U68" s="129"/>
      <c r="V68" s="131"/>
      <c r="W68" s="131"/>
      <c r="X68" s="131"/>
      <c r="Y68" s="72"/>
      <c r="Z68" s="72"/>
      <c r="AA68" s="72"/>
      <c r="AB68" s="131"/>
      <c r="AC68" s="131"/>
      <c r="AD68" s="131"/>
      <c r="AE68" s="131"/>
      <c r="AF68" s="131"/>
      <c r="AG68" s="72"/>
      <c r="AH68" s="131"/>
      <c r="AI68" s="72"/>
      <c r="AJ68" s="131"/>
      <c r="AK68" s="131"/>
      <c r="AL68" s="131"/>
      <c r="AM68" s="131"/>
      <c r="AN68" s="131"/>
      <c r="AO68" s="129"/>
      <c r="AP68" s="131"/>
      <c r="AQ68" s="72"/>
      <c r="AR68" s="131"/>
      <c r="AS68" s="131"/>
      <c r="AT68" s="131"/>
      <c r="AU68" s="72"/>
      <c r="AV68" s="72"/>
      <c r="AW68" s="147" t="s">
        <v>155</v>
      </c>
      <c r="AX68" s="72"/>
      <c r="AY68" s="72">
        <v>500000</v>
      </c>
      <c r="AZ68" s="131" t="s">
        <v>154</v>
      </c>
      <c r="BA68" s="72"/>
      <c r="BB68" s="72"/>
      <c r="BC68" s="72"/>
      <c r="BD68" s="72"/>
      <c r="BE68" s="72"/>
      <c r="BF68" s="72">
        <v>500000</v>
      </c>
      <c r="BG68" s="131" t="s">
        <v>151</v>
      </c>
      <c r="BH68" s="72">
        <v>126953.83</v>
      </c>
      <c r="BI68" s="72"/>
      <c r="BJ68" s="72"/>
      <c r="BK68" s="72"/>
      <c r="BL68" s="72">
        <f t="shared" si="39"/>
        <v>126953.83</v>
      </c>
      <c r="BM68" s="72">
        <f t="shared" si="44"/>
        <v>126953.83</v>
      </c>
      <c r="BN68" s="72">
        <v>126953.83</v>
      </c>
      <c r="BO68" s="72"/>
      <c r="BP68" s="72"/>
      <c r="BQ68" s="72"/>
      <c r="BR68" s="72"/>
      <c r="BS68" s="72">
        <f t="shared" si="41"/>
        <v>0</v>
      </c>
      <c r="BT68" s="72">
        <f t="shared" si="42"/>
        <v>126953.83</v>
      </c>
      <c r="BU68" s="72">
        <v>126953.83</v>
      </c>
      <c r="BV68" s="72"/>
      <c r="BW68" s="131" t="s">
        <v>151</v>
      </c>
      <c r="BX68" s="72"/>
      <c r="BY68" s="72">
        <v>52752.55</v>
      </c>
      <c r="BZ68" s="72">
        <v>179706.38</v>
      </c>
      <c r="CA68" s="72">
        <v>126953.83</v>
      </c>
      <c r="CB68" s="72"/>
      <c r="CC68" s="72"/>
      <c r="CD68" s="72"/>
      <c r="CE68" s="72">
        <v>500000</v>
      </c>
      <c r="CF68" s="9"/>
    </row>
    <row r="69" spans="1:84" ht="35.25">
      <c r="A69" s="28"/>
      <c r="B69" s="97">
        <v>150101</v>
      </c>
      <c r="C69" s="2" t="s">
        <v>196</v>
      </c>
      <c r="D69" s="137" t="s">
        <v>9</v>
      </c>
      <c r="E69" s="146" t="s">
        <v>192</v>
      </c>
      <c r="F69" s="136"/>
      <c r="G69" s="82"/>
      <c r="H69" s="82"/>
      <c r="I69" s="82"/>
      <c r="J69" s="82"/>
      <c r="K69" s="82"/>
      <c r="L69" s="82"/>
      <c r="M69" s="82"/>
      <c r="N69" s="136">
        <v>45290</v>
      </c>
      <c r="O69" s="82"/>
      <c r="P69" s="82"/>
      <c r="Q69" s="82"/>
      <c r="R69" s="82"/>
      <c r="S69" s="82"/>
      <c r="T69" s="129">
        <v>45290</v>
      </c>
      <c r="U69" s="129">
        <v>45290</v>
      </c>
      <c r="V69" s="131"/>
      <c r="W69" s="131"/>
      <c r="X69" s="131"/>
      <c r="Y69" s="72">
        <f t="shared" si="34"/>
        <v>0</v>
      </c>
      <c r="Z69" s="72"/>
      <c r="AA69" s="72">
        <f t="shared" si="35"/>
        <v>0</v>
      </c>
      <c r="AB69" s="82"/>
      <c r="AC69" s="82"/>
      <c r="AD69" s="82"/>
      <c r="AE69" s="82"/>
      <c r="AF69" s="82"/>
      <c r="AG69" s="72">
        <f t="shared" si="36"/>
        <v>0</v>
      </c>
      <c r="AH69" s="82"/>
      <c r="AI69" s="72">
        <f t="shared" si="37"/>
        <v>0</v>
      </c>
      <c r="AJ69" s="82"/>
      <c r="AK69" s="82"/>
      <c r="AL69" s="82"/>
      <c r="AM69" s="82"/>
      <c r="AN69" s="82"/>
      <c r="AO69" s="129">
        <v>45290</v>
      </c>
      <c r="AP69" s="82" t="s">
        <v>109</v>
      </c>
      <c r="AQ69" s="72">
        <f t="shared" si="38"/>
        <v>0</v>
      </c>
      <c r="AR69" s="82"/>
      <c r="AS69" s="72">
        <f>SUM(AI69:AM69)</f>
        <v>0</v>
      </c>
      <c r="AT69" s="82"/>
      <c r="AU69" s="72">
        <v>45289.2</v>
      </c>
      <c r="AV69" s="72"/>
      <c r="AW69" s="72"/>
      <c r="AX69" s="72"/>
      <c r="AY69" s="72">
        <v>45290</v>
      </c>
      <c r="AZ69" s="82" t="s">
        <v>150</v>
      </c>
      <c r="BA69" s="72">
        <v>45289.2</v>
      </c>
      <c r="BB69" s="72">
        <v>45289.2</v>
      </c>
      <c r="BC69" s="72"/>
      <c r="BD69" s="72"/>
      <c r="BE69" s="72"/>
      <c r="BF69" s="72">
        <v>45290</v>
      </c>
      <c r="BG69" s="82" t="s">
        <v>150</v>
      </c>
      <c r="BH69" s="127"/>
      <c r="BI69" s="72"/>
      <c r="BJ69" s="72"/>
      <c r="BK69" s="72"/>
      <c r="BL69" s="72">
        <f t="shared" si="39"/>
        <v>0</v>
      </c>
      <c r="BM69" s="72">
        <f t="shared" si="44"/>
        <v>45289.2</v>
      </c>
      <c r="BN69" s="72">
        <v>45289.2</v>
      </c>
      <c r="BO69" s="72"/>
      <c r="BP69" s="72"/>
      <c r="BQ69" s="72"/>
      <c r="BR69" s="72"/>
      <c r="BS69" s="72">
        <f t="shared" si="41"/>
        <v>0</v>
      </c>
      <c r="BT69" s="72">
        <f t="shared" si="42"/>
        <v>45289.2</v>
      </c>
      <c r="BU69" s="72">
        <v>45289.2</v>
      </c>
      <c r="BV69" s="72"/>
      <c r="BW69" s="82" t="s">
        <v>150</v>
      </c>
      <c r="BX69" s="72"/>
      <c r="BY69" s="72"/>
      <c r="BZ69" s="72">
        <v>45289.2</v>
      </c>
      <c r="CA69" s="72">
        <v>45289.2</v>
      </c>
      <c r="CB69" s="72"/>
      <c r="CC69" s="72"/>
      <c r="CD69" s="72"/>
      <c r="CE69" s="72">
        <v>45290</v>
      </c>
      <c r="CF69" s="9"/>
    </row>
    <row r="70" spans="1:84" ht="36">
      <c r="A70" s="28"/>
      <c r="B70" s="97">
        <v>150101</v>
      </c>
      <c r="C70" s="2" t="s">
        <v>196</v>
      </c>
      <c r="D70" s="137" t="s">
        <v>9</v>
      </c>
      <c r="E70" s="146" t="s">
        <v>193</v>
      </c>
      <c r="F70" s="128"/>
      <c r="G70" s="82"/>
      <c r="H70" s="82"/>
      <c r="I70" s="82"/>
      <c r="J70" s="82"/>
      <c r="K70" s="82"/>
      <c r="L70" s="82"/>
      <c r="M70" s="82"/>
      <c r="N70" s="128">
        <v>33504</v>
      </c>
      <c r="O70" s="82"/>
      <c r="P70" s="82">
        <v>33504</v>
      </c>
      <c r="Q70" s="82"/>
      <c r="R70" s="82"/>
      <c r="S70" s="82"/>
      <c r="T70" s="129">
        <v>33504</v>
      </c>
      <c r="U70" s="129">
        <v>33504</v>
      </c>
      <c r="V70" s="131"/>
      <c r="W70" s="131"/>
      <c r="X70" s="131"/>
      <c r="Y70" s="72">
        <f t="shared" si="34"/>
        <v>33504</v>
      </c>
      <c r="Z70" s="72">
        <v>33504</v>
      </c>
      <c r="AA70" s="72">
        <f t="shared" si="35"/>
        <v>0</v>
      </c>
      <c r="AB70" s="82"/>
      <c r="AC70" s="82"/>
      <c r="AD70" s="82"/>
      <c r="AE70" s="82"/>
      <c r="AF70" s="82"/>
      <c r="AG70" s="72">
        <f t="shared" si="36"/>
        <v>33504</v>
      </c>
      <c r="AH70" s="82"/>
      <c r="AI70" s="72">
        <f t="shared" si="37"/>
        <v>33504</v>
      </c>
      <c r="AJ70" s="82"/>
      <c r="AK70" s="82"/>
      <c r="AL70" s="82"/>
      <c r="AM70" s="82"/>
      <c r="AN70" s="82"/>
      <c r="AO70" s="129">
        <v>33504</v>
      </c>
      <c r="AP70" s="82" t="s">
        <v>109</v>
      </c>
      <c r="AQ70" s="72">
        <f t="shared" si="38"/>
        <v>33504</v>
      </c>
      <c r="AR70" s="82"/>
      <c r="AS70" s="72">
        <f>SUM(AI70:AM70)</f>
        <v>33504</v>
      </c>
      <c r="AT70" s="82"/>
      <c r="AU70" s="72"/>
      <c r="AV70" s="72"/>
      <c r="AW70" s="72"/>
      <c r="AX70" s="72"/>
      <c r="AY70" s="72">
        <f t="shared" si="43"/>
        <v>33504</v>
      </c>
      <c r="AZ70" s="82" t="s">
        <v>109</v>
      </c>
      <c r="BA70" s="72">
        <v>33504</v>
      </c>
      <c r="BB70" s="72"/>
      <c r="BC70" s="72">
        <v>33504</v>
      </c>
      <c r="BD70" s="82" t="s">
        <v>109</v>
      </c>
      <c r="BE70" s="72"/>
      <c r="BF70" s="72">
        <v>33504</v>
      </c>
      <c r="BG70" s="82" t="s">
        <v>109</v>
      </c>
      <c r="BH70" s="72"/>
      <c r="BI70" s="72"/>
      <c r="BJ70" s="72"/>
      <c r="BK70" s="72"/>
      <c r="BL70" s="72">
        <f t="shared" si="39"/>
        <v>0</v>
      </c>
      <c r="BM70" s="72">
        <f t="shared" si="44"/>
        <v>33504</v>
      </c>
      <c r="BN70" s="72"/>
      <c r="BO70" s="72">
        <v>33504</v>
      </c>
      <c r="BP70" s="72"/>
      <c r="BQ70" s="72"/>
      <c r="BR70" s="72"/>
      <c r="BS70" s="72">
        <f t="shared" si="41"/>
        <v>0</v>
      </c>
      <c r="BT70" s="72">
        <f t="shared" si="42"/>
        <v>33504</v>
      </c>
      <c r="BU70" s="72">
        <v>33504</v>
      </c>
      <c r="BV70" s="72"/>
      <c r="BW70" s="82" t="s">
        <v>109</v>
      </c>
      <c r="BX70" s="72"/>
      <c r="BY70" s="72"/>
      <c r="BZ70" s="72">
        <v>33504</v>
      </c>
      <c r="CA70" s="72">
        <v>33504</v>
      </c>
      <c r="CB70" s="72"/>
      <c r="CC70" s="72"/>
      <c r="CD70" s="72"/>
      <c r="CE70" s="72">
        <v>33504</v>
      </c>
      <c r="CF70" s="9"/>
    </row>
    <row r="71" spans="1:84" ht="36">
      <c r="A71" s="28"/>
      <c r="B71" s="97">
        <v>150101</v>
      </c>
      <c r="C71" s="2" t="s">
        <v>196</v>
      </c>
      <c r="D71" s="137" t="s">
        <v>9</v>
      </c>
      <c r="E71" s="146" t="s">
        <v>194</v>
      </c>
      <c r="F71" s="128"/>
      <c r="G71" s="82"/>
      <c r="H71" s="82"/>
      <c r="I71" s="82"/>
      <c r="J71" s="82"/>
      <c r="K71" s="82"/>
      <c r="L71" s="82"/>
      <c r="M71" s="82"/>
      <c r="N71" s="128">
        <v>22761</v>
      </c>
      <c r="O71" s="82"/>
      <c r="P71" s="82">
        <v>22760.4</v>
      </c>
      <c r="Q71" s="82"/>
      <c r="R71" s="82"/>
      <c r="S71" s="82"/>
      <c r="T71" s="129">
        <v>22761</v>
      </c>
      <c r="U71" s="129">
        <v>22761</v>
      </c>
      <c r="V71" s="131"/>
      <c r="W71" s="131"/>
      <c r="X71" s="131"/>
      <c r="Y71" s="72">
        <f t="shared" si="34"/>
        <v>22760.4</v>
      </c>
      <c r="Z71" s="72">
        <v>22760.4</v>
      </c>
      <c r="AA71" s="72">
        <f t="shared" si="35"/>
        <v>0</v>
      </c>
      <c r="AB71" s="82"/>
      <c r="AC71" s="82"/>
      <c r="AD71" s="82"/>
      <c r="AE71" s="82"/>
      <c r="AF71" s="82"/>
      <c r="AG71" s="72">
        <f t="shared" si="36"/>
        <v>22760.4</v>
      </c>
      <c r="AH71" s="82"/>
      <c r="AI71" s="72">
        <f t="shared" si="37"/>
        <v>22760.4</v>
      </c>
      <c r="AJ71" s="82"/>
      <c r="AK71" s="82"/>
      <c r="AL71" s="82"/>
      <c r="AM71" s="82"/>
      <c r="AN71" s="82"/>
      <c r="AO71" s="129">
        <v>22761</v>
      </c>
      <c r="AP71" s="82" t="s">
        <v>109</v>
      </c>
      <c r="AQ71" s="72">
        <f t="shared" si="38"/>
        <v>22760.4</v>
      </c>
      <c r="AR71" s="82"/>
      <c r="AS71" s="72">
        <f>SUM(AI71:AM71)</f>
        <v>22760.4</v>
      </c>
      <c r="AT71" s="82"/>
      <c r="AU71" s="72"/>
      <c r="AV71" s="72"/>
      <c r="AW71" s="72"/>
      <c r="AX71" s="72"/>
      <c r="AY71" s="72">
        <f t="shared" si="43"/>
        <v>22761</v>
      </c>
      <c r="AZ71" s="82" t="s">
        <v>109</v>
      </c>
      <c r="BA71" s="72">
        <v>22760.4</v>
      </c>
      <c r="BB71" s="72"/>
      <c r="BC71" s="72">
        <v>22760.4</v>
      </c>
      <c r="BD71" s="82" t="s">
        <v>109</v>
      </c>
      <c r="BE71" s="72"/>
      <c r="BF71" s="72">
        <v>22761</v>
      </c>
      <c r="BG71" s="82" t="s">
        <v>109</v>
      </c>
      <c r="BH71" s="72"/>
      <c r="BI71" s="72"/>
      <c r="BJ71" s="72"/>
      <c r="BK71" s="72"/>
      <c r="BL71" s="72">
        <f t="shared" si="39"/>
        <v>0</v>
      </c>
      <c r="BM71" s="72">
        <f t="shared" si="44"/>
        <v>22760.4</v>
      </c>
      <c r="BN71" s="134"/>
      <c r="BO71" s="72">
        <v>22760.4</v>
      </c>
      <c r="BP71" s="72"/>
      <c r="BQ71" s="72"/>
      <c r="BR71" s="72"/>
      <c r="BS71" s="72">
        <f t="shared" si="41"/>
        <v>0</v>
      </c>
      <c r="BT71" s="72">
        <f t="shared" si="42"/>
        <v>22760.4</v>
      </c>
      <c r="BU71" s="72">
        <v>22760.4</v>
      </c>
      <c r="BV71" s="72"/>
      <c r="BW71" s="82" t="s">
        <v>109</v>
      </c>
      <c r="BX71" s="72"/>
      <c r="BY71" s="72"/>
      <c r="BZ71" s="72">
        <v>22760.4</v>
      </c>
      <c r="CA71" s="72">
        <v>22760.4</v>
      </c>
      <c r="CB71" s="72"/>
      <c r="CC71" s="72"/>
      <c r="CD71" s="72"/>
      <c r="CE71" s="72">
        <v>22761</v>
      </c>
      <c r="CF71" s="9"/>
    </row>
    <row r="72" spans="1:84" ht="36">
      <c r="A72" s="28"/>
      <c r="B72" s="158">
        <v>150101</v>
      </c>
      <c r="C72" s="2" t="s">
        <v>196</v>
      </c>
      <c r="D72" s="137" t="s">
        <v>9</v>
      </c>
      <c r="E72" s="159" t="s">
        <v>195</v>
      </c>
      <c r="F72" s="128"/>
      <c r="G72" s="82"/>
      <c r="H72" s="82"/>
      <c r="I72" s="82"/>
      <c r="J72" s="82"/>
      <c r="K72" s="82"/>
      <c r="L72" s="82"/>
      <c r="M72" s="82"/>
      <c r="N72" s="128">
        <v>9432</v>
      </c>
      <c r="O72" s="82"/>
      <c r="P72" s="82">
        <v>9432</v>
      </c>
      <c r="Q72" s="82"/>
      <c r="R72" s="82"/>
      <c r="S72" s="82"/>
      <c r="T72" s="129">
        <v>9432</v>
      </c>
      <c r="U72" s="129">
        <v>9432</v>
      </c>
      <c r="V72" s="131"/>
      <c r="W72" s="131"/>
      <c r="X72" s="131"/>
      <c r="Y72" s="72">
        <f t="shared" si="34"/>
        <v>9432</v>
      </c>
      <c r="Z72" s="72">
        <v>9432</v>
      </c>
      <c r="AA72" s="72">
        <f t="shared" si="35"/>
        <v>0</v>
      </c>
      <c r="AB72" s="82"/>
      <c r="AC72" s="82"/>
      <c r="AD72" s="82"/>
      <c r="AE72" s="82"/>
      <c r="AF72" s="82"/>
      <c r="AG72" s="72">
        <f t="shared" si="36"/>
        <v>9432</v>
      </c>
      <c r="AH72" s="82"/>
      <c r="AI72" s="72">
        <f t="shared" si="37"/>
        <v>9432</v>
      </c>
      <c r="AJ72" s="82"/>
      <c r="AK72" s="82"/>
      <c r="AL72" s="82"/>
      <c r="AM72" s="82"/>
      <c r="AN72" s="82"/>
      <c r="AO72" s="129">
        <v>9432</v>
      </c>
      <c r="AP72" s="82" t="s">
        <v>109</v>
      </c>
      <c r="AQ72" s="72">
        <f t="shared" si="38"/>
        <v>9432</v>
      </c>
      <c r="AR72" s="82"/>
      <c r="AS72" s="72">
        <f>SUM(AI72:AM72)</f>
        <v>9432</v>
      </c>
      <c r="AT72" s="82"/>
      <c r="AU72" s="72"/>
      <c r="AV72" s="72"/>
      <c r="AW72" s="72"/>
      <c r="AX72" s="72"/>
      <c r="AY72" s="72">
        <f t="shared" si="43"/>
        <v>9432</v>
      </c>
      <c r="AZ72" s="82" t="s">
        <v>109</v>
      </c>
      <c r="BA72" s="72">
        <v>9432</v>
      </c>
      <c r="BB72" s="72"/>
      <c r="BC72" s="72">
        <v>9432</v>
      </c>
      <c r="BD72" s="82" t="s">
        <v>109</v>
      </c>
      <c r="BE72" s="72"/>
      <c r="BF72" s="72">
        <v>9432</v>
      </c>
      <c r="BG72" s="82" t="s">
        <v>109</v>
      </c>
      <c r="BH72" s="72"/>
      <c r="BI72" s="72"/>
      <c r="BJ72" s="72"/>
      <c r="BK72" s="72"/>
      <c r="BL72" s="72">
        <f t="shared" si="39"/>
        <v>0</v>
      </c>
      <c r="BM72" s="72">
        <f t="shared" si="44"/>
        <v>9432</v>
      </c>
      <c r="BN72" s="72"/>
      <c r="BO72" s="72">
        <v>9432</v>
      </c>
      <c r="BP72" s="72"/>
      <c r="BQ72" s="72"/>
      <c r="BR72" s="72"/>
      <c r="BS72" s="72">
        <f t="shared" si="41"/>
        <v>0</v>
      </c>
      <c r="BT72" s="72">
        <f t="shared" si="42"/>
        <v>9432</v>
      </c>
      <c r="BU72" s="72">
        <v>9432</v>
      </c>
      <c r="BV72" s="72"/>
      <c r="BW72" s="82" t="s">
        <v>109</v>
      </c>
      <c r="BX72" s="72"/>
      <c r="BY72" s="72"/>
      <c r="BZ72" s="72">
        <v>9432</v>
      </c>
      <c r="CA72" s="72">
        <v>9432</v>
      </c>
      <c r="CB72" s="72"/>
      <c r="CC72" s="72"/>
      <c r="CD72" s="72"/>
      <c r="CE72" s="72">
        <v>9432</v>
      </c>
      <c r="CF72" s="9"/>
    </row>
    <row r="73" spans="1:84" ht="36">
      <c r="A73" s="28"/>
      <c r="B73" s="97">
        <v>150101</v>
      </c>
      <c r="C73" s="2" t="s">
        <v>196</v>
      </c>
      <c r="D73" s="137" t="s">
        <v>9</v>
      </c>
      <c r="E73" s="146" t="s">
        <v>115</v>
      </c>
      <c r="F73" s="128"/>
      <c r="G73" s="82"/>
      <c r="H73" s="82"/>
      <c r="I73" s="82"/>
      <c r="J73" s="82"/>
      <c r="K73" s="82"/>
      <c r="L73" s="82"/>
      <c r="M73" s="82"/>
      <c r="N73" s="128"/>
      <c r="O73" s="82"/>
      <c r="P73" s="82"/>
      <c r="Q73" s="82"/>
      <c r="R73" s="82"/>
      <c r="S73" s="82"/>
      <c r="T73" s="129"/>
      <c r="U73" s="129"/>
      <c r="V73" s="131"/>
      <c r="W73" s="131"/>
      <c r="X73" s="131"/>
      <c r="Y73" s="72"/>
      <c r="Z73" s="72"/>
      <c r="AA73" s="72"/>
      <c r="AB73" s="82"/>
      <c r="AC73" s="82"/>
      <c r="AD73" s="82"/>
      <c r="AE73" s="82"/>
      <c r="AF73" s="82"/>
      <c r="AG73" s="72"/>
      <c r="AH73" s="82"/>
      <c r="AI73" s="72"/>
      <c r="AJ73" s="82"/>
      <c r="AK73" s="82"/>
      <c r="AL73" s="82"/>
      <c r="AM73" s="82"/>
      <c r="AN73" s="82"/>
      <c r="AO73" s="129"/>
      <c r="AP73" s="82"/>
      <c r="AQ73" s="72"/>
      <c r="AR73" s="82"/>
      <c r="AS73" s="72"/>
      <c r="AT73" s="82"/>
      <c r="AU73" s="72"/>
      <c r="AV73" s="72"/>
      <c r="AW73" s="72">
        <v>32000</v>
      </c>
      <c r="AX73" s="72"/>
      <c r="AY73" s="72">
        <f t="shared" si="43"/>
        <v>32000</v>
      </c>
      <c r="AZ73" s="82" t="s">
        <v>123</v>
      </c>
      <c r="BA73" s="72"/>
      <c r="BB73" s="72"/>
      <c r="BC73" s="72"/>
      <c r="BD73" s="72"/>
      <c r="BE73" s="72"/>
      <c r="BF73" s="72">
        <v>32000</v>
      </c>
      <c r="BG73" s="82" t="s">
        <v>123</v>
      </c>
      <c r="BH73" s="72"/>
      <c r="BI73" s="72"/>
      <c r="BJ73" s="72"/>
      <c r="BK73" s="72"/>
      <c r="BL73" s="72">
        <f t="shared" si="39"/>
        <v>0</v>
      </c>
      <c r="BM73" s="72">
        <f t="shared" si="44"/>
        <v>0</v>
      </c>
      <c r="BN73" s="72"/>
      <c r="BO73" s="72"/>
      <c r="BP73" s="72"/>
      <c r="BQ73" s="72"/>
      <c r="BR73" s="72"/>
      <c r="BS73" s="72">
        <f t="shared" si="41"/>
        <v>0</v>
      </c>
      <c r="BT73" s="72">
        <f t="shared" si="42"/>
        <v>0</v>
      </c>
      <c r="BU73" s="72">
        <v>0</v>
      </c>
      <c r="BV73" s="72"/>
      <c r="BW73" s="82" t="s">
        <v>123</v>
      </c>
      <c r="BX73" s="72"/>
      <c r="BY73" s="72"/>
      <c r="BZ73" s="72">
        <v>0</v>
      </c>
      <c r="CA73" s="72"/>
      <c r="CB73" s="72"/>
      <c r="CC73" s="72"/>
      <c r="CD73" s="72"/>
      <c r="CE73" s="72">
        <v>32000</v>
      </c>
      <c r="CF73" s="9"/>
    </row>
    <row r="74" spans="1:84" ht="16.5">
      <c r="A74" s="28"/>
      <c r="B74" s="148"/>
      <c r="C74" s="149" t="s">
        <v>14</v>
      </c>
      <c r="D74" s="150"/>
      <c r="E74" s="151"/>
      <c r="F74" s="91">
        <f aca="true" t="shared" si="45" ref="F74:U74">F12+F21+F27+F30+F33</f>
        <v>6390000</v>
      </c>
      <c r="G74" s="91">
        <f t="shared" si="45"/>
        <v>781104.64</v>
      </c>
      <c r="H74" s="91">
        <f t="shared" si="45"/>
        <v>1223868</v>
      </c>
      <c r="I74" s="91">
        <f t="shared" si="45"/>
        <v>34740.05</v>
      </c>
      <c r="J74" s="91">
        <f t="shared" si="45"/>
        <v>290026.85</v>
      </c>
      <c r="K74" s="91">
        <f t="shared" si="45"/>
        <v>729942.29</v>
      </c>
      <c r="L74" s="91">
        <f t="shared" si="45"/>
        <v>300000</v>
      </c>
      <c r="M74" s="91">
        <f t="shared" si="45"/>
        <v>259579.05</v>
      </c>
      <c r="N74" s="91">
        <f t="shared" si="45"/>
        <v>294124</v>
      </c>
      <c r="O74" s="91">
        <f t="shared" si="45"/>
        <v>54000</v>
      </c>
      <c r="P74" s="91">
        <f t="shared" si="45"/>
        <v>282192.4</v>
      </c>
      <c r="Q74" s="91">
        <f t="shared" si="45"/>
        <v>200000</v>
      </c>
      <c r="R74" s="91">
        <f t="shared" si="45"/>
        <v>220000</v>
      </c>
      <c r="S74" s="91">
        <f t="shared" si="45"/>
        <v>0</v>
      </c>
      <c r="T74" s="91">
        <f t="shared" si="45"/>
        <v>8203612.05</v>
      </c>
      <c r="U74" s="91">
        <f t="shared" si="45"/>
        <v>8778485.05</v>
      </c>
      <c r="V74" s="91"/>
      <c r="W74" s="91">
        <f aca="true" t="shared" si="46" ref="W74:AV74">W12+W21+W27+W30+W33</f>
        <v>487226.97</v>
      </c>
      <c r="X74" s="91">
        <f t="shared" si="46"/>
        <v>4100</v>
      </c>
      <c r="Y74" s="91">
        <f t="shared" si="46"/>
        <v>3188172.2</v>
      </c>
      <c r="Z74" s="91">
        <f t="shared" si="46"/>
        <v>896062.1200000001</v>
      </c>
      <c r="AA74" s="91">
        <f t="shared" si="46"/>
        <v>2292110.08</v>
      </c>
      <c r="AB74" s="91">
        <f t="shared" si="46"/>
        <v>266248</v>
      </c>
      <c r="AC74" s="91">
        <f t="shared" si="46"/>
        <v>22050</v>
      </c>
      <c r="AD74" s="91">
        <f t="shared" si="46"/>
        <v>447955.19</v>
      </c>
      <c r="AE74" s="91">
        <f t="shared" si="46"/>
        <v>204721.71000000002</v>
      </c>
      <c r="AF74" s="91">
        <f t="shared" si="46"/>
        <v>0</v>
      </c>
      <c r="AG74" s="91">
        <f t="shared" si="46"/>
        <v>4129147.1</v>
      </c>
      <c r="AH74" s="91">
        <f t="shared" si="46"/>
        <v>945074.9</v>
      </c>
      <c r="AI74" s="91">
        <f t="shared" si="46"/>
        <v>3184072.2</v>
      </c>
      <c r="AJ74" s="91">
        <f t="shared" si="46"/>
        <v>300761.6</v>
      </c>
      <c r="AK74" s="91">
        <f t="shared" si="46"/>
        <v>363619.45</v>
      </c>
      <c r="AL74" s="91">
        <f t="shared" si="46"/>
        <v>49890.63</v>
      </c>
      <c r="AM74" s="91">
        <f t="shared" si="46"/>
        <v>321376.33999999997</v>
      </c>
      <c r="AN74" s="91">
        <f t="shared" si="46"/>
        <v>80180.18</v>
      </c>
      <c r="AO74" s="91">
        <f t="shared" si="46"/>
        <v>8870065.23</v>
      </c>
      <c r="AP74" s="91">
        <f t="shared" si="46"/>
        <v>0</v>
      </c>
      <c r="AQ74" s="91">
        <f t="shared" si="46"/>
        <v>5164795.12</v>
      </c>
      <c r="AR74" s="91">
        <f t="shared" si="46"/>
        <v>1198057.0699999998</v>
      </c>
      <c r="AS74" s="91">
        <f t="shared" si="46"/>
        <v>3966738.05</v>
      </c>
      <c r="AT74" s="91">
        <f t="shared" si="46"/>
        <v>0</v>
      </c>
      <c r="AU74" s="91">
        <f t="shared" si="46"/>
        <v>155260.4</v>
      </c>
      <c r="AV74" s="91">
        <f t="shared" si="46"/>
        <v>428836.07</v>
      </c>
      <c r="AW74" s="91"/>
      <c r="AX74" s="91">
        <f aca="true" t="shared" si="47" ref="AX74:BD74">AX12+AX21+AX27+AX30+AX33</f>
        <v>159400</v>
      </c>
      <c r="AY74" s="91">
        <f t="shared" si="47"/>
        <v>9972197.23</v>
      </c>
      <c r="AZ74" s="91">
        <f t="shared" si="47"/>
        <v>0</v>
      </c>
      <c r="BA74" s="91">
        <f t="shared" si="47"/>
        <v>5908291.59</v>
      </c>
      <c r="BB74" s="91">
        <f t="shared" si="47"/>
        <v>1065222.4599999997</v>
      </c>
      <c r="BC74" s="91">
        <f t="shared" si="47"/>
        <v>4843069.13</v>
      </c>
      <c r="BD74" s="91">
        <f t="shared" si="47"/>
        <v>0</v>
      </c>
      <c r="BE74" s="91"/>
      <c r="BF74" s="91">
        <f aca="true" t="shared" si="48" ref="BF74:CE74">BF12+BF21+BF27+BF30+BF33</f>
        <v>9922225.23</v>
      </c>
      <c r="BG74" s="91">
        <f t="shared" si="48"/>
        <v>0</v>
      </c>
      <c r="BH74" s="91">
        <f t="shared" si="48"/>
        <v>372509.12</v>
      </c>
      <c r="BI74" s="91">
        <f t="shared" si="48"/>
        <v>388342.38</v>
      </c>
      <c r="BJ74" s="91">
        <f t="shared" si="48"/>
        <v>50715.24</v>
      </c>
      <c r="BK74" s="91">
        <f t="shared" si="48"/>
        <v>21076</v>
      </c>
      <c r="BL74" s="91">
        <f t="shared" si="48"/>
        <v>832642.74</v>
      </c>
      <c r="BM74" s="91">
        <f t="shared" si="48"/>
        <v>6755697.880000001</v>
      </c>
      <c r="BN74" s="91">
        <f t="shared" si="48"/>
        <v>1652932.14</v>
      </c>
      <c r="BO74" s="91">
        <f t="shared" si="48"/>
        <v>5102765.74</v>
      </c>
      <c r="BP74" s="91">
        <f t="shared" si="48"/>
        <v>0</v>
      </c>
      <c r="BQ74" s="91">
        <f t="shared" si="48"/>
        <v>386955.95</v>
      </c>
      <c r="BR74" s="91">
        <f t="shared" si="48"/>
        <v>158414.09</v>
      </c>
      <c r="BS74" s="91">
        <f t="shared" si="48"/>
        <v>545370.04</v>
      </c>
      <c r="BT74" s="91">
        <f t="shared" si="48"/>
        <v>7301067.92</v>
      </c>
      <c r="BU74" s="91">
        <f t="shared" si="48"/>
        <v>6498506.620000001</v>
      </c>
      <c r="BV74" s="91">
        <f t="shared" si="48"/>
        <v>802561.3</v>
      </c>
      <c r="BW74" s="91">
        <f t="shared" si="48"/>
        <v>0</v>
      </c>
      <c r="BX74" s="91">
        <f t="shared" si="48"/>
        <v>339185.77999999997</v>
      </c>
      <c r="BY74" s="91">
        <f t="shared" si="48"/>
        <v>78934.15</v>
      </c>
      <c r="BZ74" s="91">
        <f t="shared" si="48"/>
        <v>7719087.850000001</v>
      </c>
      <c r="CA74" s="91">
        <f t="shared" si="48"/>
        <v>6766021.640000001</v>
      </c>
      <c r="CB74" s="91"/>
      <c r="CC74" s="91"/>
      <c r="CD74" s="91"/>
      <c r="CE74" s="91">
        <f t="shared" si="48"/>
        <v>11041125.23</v>
      </c>
      <c r="CF74" s="6"/>
    </row>
    <row r="75" spans="2:92" ht="12.75">
      <c r="B75" s="45"/>
      <c r="C75" s="47"/>
      <c r="D75" s="47"/>
      <c r="E75" s="23"/>
      <c r="F75" s="48"/>
      <c r="G75" s="49"/>
      <c r="H75" s="50"/>
      <c r="I75" s="50"/>
      <c r="J75" s="51"/>
      <c r="K75" s="51"/>
      <c r="L75" s="51"/>
      <c r="M75" s="51"/>
      <c r="N75" s="50"/>
      <c r="O75" s="52"/>
      <c r="P75" s="52"/>
      <c r="Q75" s="53"/>
      <c r="R75" s="53"/>
      <c r="S75" s="54"/>
      <c r="T75" s="55"/>
      <c r="U75" s="55"/>
      <c r="V75" s="56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47"/>
      <c r="AW75" s="47"/>
      <c r="AX75" s="47"/>
      <c r="AY75" s="57">
        <f>SUM(AY35:AY35)</f>
        <v>15000</v>
      </c>
      <c r="AZ75" s="47">
        <v>3122</v>
      </c>
      <c r="BA75" s="57">
        <f>SUM(BA35:BA35)</f>
        <v>0</v>
      </c>
      <c r="BB75" s="57">
        <f>SUM(BB35:BB35)</f>
        <v>0</v>
      </c>
      <c r="BC75" s="57">
        <f>SUM(BC35:BC35)</f>
        <v>0</v>
      </c>
      <c r="BD75" s="47"/>
      <c r="BE75" s="47"/>
      <c r="BF75" s="57">
        <f>SUM(BF35:BF35)</f>
        <v>15000</v>
      </c>
      <c r="BG75" s="47"/>
      <c r="BH75" s="47"/>
      <c r="BI75" s="47"/>
      <c r="BJ75" s="47"/>
      <c r="BK75" s="57">
        <f>SUM(BH35:BH35)</f>
        <v>0</v>
      </c>
      <c r="BL75" s="47">
        <v>3122</v>
      </c>
      <c r="BM75" s="57">
        <f>SUM(BM35:BM35)</f>
        <v>0</v>
      </c>
      <c r="BN75" s="57">
        <f>SUM(BN35:BN35)</f>
        <v>0</v>
      </c>
      <c r="BO75" s="57">
        <f>SUM(BO35:BO35)</f>
        <v>0</v>
      </c>
      <c r="BP75" s="47"/>
      <c r="BQ75" s="47"/>
      <c r="BR75" s="47"/>
      <c r="BS75" s="58">
        <v>3122</v>
      </c>
      <c r="BT75" s="57">
        <f>SUM(BT34:BT35)</f>
        <v>0</v>
      </c>
      <c r="BU75" s="57">
        <f>SUM(BU34:BU35)</f>
        <v>0</v>
      </c>
      <c r="BV75" s="57">
        <f>SUM(BV34:BV35)</f>
        <v>0</v>
      </c>
      <c r="BW75" s="47"/>
      <c r="BX75" s="47"/>
      <c r="BY75" s="47">
        <v>3122</v>
      </c>
      <c r="BZ75" s="57">
        <f>SUM(BZ34:BZ35)</f>
        <v>0</v>
      </c>
      <c r="CA75" s="57">
        <f>SUM(CA34:CA35)</f>
        <v>0</v>
      </c>
      <c r="CB75" s="47"/>
      <c r="CC75" s="47"/>
      <c r="CD75" s="47"/>
      <c r="CE75" s="57"/>
      <c r="CF75" s="32"/>
      <c r="CG75" s="31"/>
      <c r="CH75" s="31"/>
      <c r="CI75" s="31"/>
      <c r="CJ75" s="31"/>
      <c r="CK75" s="31"/>
      <c r="CL75" s="31"/>
      <c r="CM75" s="31"/>
      <c r="CN75" s="31"/>
    </row>
    <row r="76" spans="2:92" ht="12.75">
      <c r="B76" s="45"/>
      <c r="C76" s="47"/>
      <c r="D76" s="47"/>
      <c r="E76" s="23"/>
      <c r="F76" s="59"/>
      <c r="G76" s="49"/>
      <c r="H76" s="51"/>
      <c r="I76" s="51"/>
      <c r="J76" s="51"/>
      <c r="K76" s="51"/>
      <c r="L76" s="51"/>
      <c r="M76" s="51"/>
      <c r="N76" s="51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60"/>
      <c r="AR76" s="60"/>
      <c r="AS76" s="60"/>
      <c r="AT76" s="52"/>
      <c r="AU76" s="52"/>
      <c r="AV76" s="47"/>
      <c r="AW76" s="47"/>
      <c r="AX76" s="47"/>
      <c r="AY76" s="57">
        <f>SUM(AY36:AY55)</f>
        <v>3916005</v>
      </c>
      <c r="AZ76" s="47">
        <v>3132</v>
      </c>
      <c r="BA76" s="57">
        <f>SUM(BA36:BA55)</f>
        <v>1894591.1400000004</v>
      </c>
      <c r="BB76" s="57">
        <f>SUM(BB36:BB55)</f>
        <v>389535.08999999997</v>
      </c>
      <c r="BC76" s="57">
        <f>SUM(BC36:BC55)</f>
        <v>1505056.05</v>
      </c>
      <c r="BD76" s="47"/>
      <c r="BE76" s="47"/>
      <c r="BF76" s="57">
        <f>SUM(BF36:BF55)</f>
        <v>3916005</v>
      </c>
      <c r="BG76" s="47"/>
      <c r="BH76" s="47"/>
      <c r="BI76" s="47"/>
      <c r="BJ76" s="47"/>
      <c r="BK76" s="57">
        <f>SUM(BH36:BH55)</f>
        <v>59998.67</v>
      </c>
      <c r="BL76" s="47">
        <v>3132</v>
      </c>
      <c r="BM76" s="57">
        <f>SUM(BM36:BM55)</f>
        <v>2298376.1700000004</v>
      </c>
      <c r="BN76" s="57">
        <f>SUM(BN36:BN55)</f>
        <v>581259.8400000001</v>
      </c>
      <c r="BO76" s="57">
        <f>SUM(BO36:BO55)</f>
        <v>1717116.3300000003</v>
      </c>
      <c r="BP76" s="57"/>
      <c r="BQ76" s="57"/>
      <c r="BR76" s="57"/>
      <c r="BS76" s="61">
        <v>3132</v>
      </c>
      <c r="BT76" s="57">
        <f>SUM(BT36:BT57)</f>
        <v>2664105.9199999995</v>
      </c>
      <c r="BU76" s="57">
        <f>SUM(BU36:BU57)</f>
        <v>2312036.1100000003</v>
      </c>
      <c r="BV76" s="57">
        <f>SUM(BV36:BV57)</f>
        <v>352069.81000000006</v>
      </c>
      <c r="BW76" s="57"/>
      <c r="BX76" s="57"/>
      <c r="BY76" s="57">
        <v>3132</v>
      </c>
      <c r="BZ76" s="57">
        <f>SUM(BZ36:BZ57)</f>
        <v>2928291.6999999997</v>
      </c>
      <c r="CA76" s="57">
        <f>SUM(CA36:CA57)</f>
        <v>2446918.4999999995</v>
      </c>
      <c r="CB76" s="47"/>
      <c r="CC76" s="47"/>
      <c r="CD76" s="47"/>
      <c r="CE76" s="57"/>
      <c r="CF76" s="32"/>
      <c r="CG76" s="31"/>
      <c r="CH76" s="31"/>
      <c r="CI76" s="31"/>
      <c r="CJ76" s="31"/>
      <c r="CK76" s="31"/>
      <c r="CL76" s="31"/>
      <c r="CM76" s="31"/>
      <c r="CN76" s="31"/>
    </row>
    <row r="77" spans="2:84" ht="18">
      <c r="B77" s="165" t="s">
        <v>202</v>
      </c>
      <c r="C77" s="165"/>
      <c r="D77" s="165"/>
      <c r="E77" s="165"/>
      <c r="F77" s="165"/>
      <c r="G77" s="165"/>
      <c r="H77" s="165"/>
      <c r="I77" s="166"/>
      <c r="J77" s="167"/>
      <c r="K77" s="167"/>
      <c r="L77" s="167"/>
      <c r="M77" s="167"/>
      <c r="N77" s="167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62"/>
      <c r="AP77" s="59"/>
      <c r="AQ77" s="62"/>
      <c r="AR77" s="62"/>
      <c r="AS77" s="62"/>
      <c r="AT77" s="59"/>
      <c r="AU77" s="59"/>
      <c r="AV77" s="45"/>
      <c r="AW77" s="45"/>
      <c r="AX77" s="45"/>
      <c r="AY77" s="63">
        <f>SUM(AY58:AY73)</f>
        <v>3026301</v>
      </c>
      <c r="AZ77" s="45">
        <v>3142</v>
      </c>
      <c r="BA77" s="63">
        <f>SUM(BA58:BA73)</f>
        <v>1414503.5899999999</v>
      </c>
      <c r="BB77" s="63">
        <f>SUM(BB58:BB73)</f>
        <v>428797.72000000003</v>
      </c>
      <c r="BC77" s="63">
        <f>SUM(BC58:BC73)</f>
        <v>985705.87</v>
      </c>
      <c r="BD77" s="45"/>
      <c r="BE77" s="45"/>
      <c r="BF77" s="63">
        <f>SUM(BF58:BF73)</f>
        <v>3026301</v>
      </c>
      <c r="BG77" s="45"/>
      <c r="BH77" s="45"/>
      <c r="BI77" s="45"/>
      <c r="BJ77" s="45"/>
      <c r="BK77" s="63">
        <f>SUM(BH58:BH73)</f>
        <v>295560.45</v>
      </c>
      <c r="BL77" s="45">
        <v>3142</v>
      </c>
      <c r="BM77" s="63">
        <f>SUM(BM58:BM73)</f>
        <v>1830063.2999999998</v>
      </c>
      <c r="BN77" s="63">
        <f>SUM(BN58:BN73)</f>
        <v>796721.0999999999</v>
      </c>
      <c r="BO77" s="63">
        <f>SUM(BO58:BO73)</f>
        <v>1033342.2000000001</v>
      </c>
      <c r="BP77" s="45"/>
      <c r="BQ77" s="45"/>
      <c r="BR77" s="45"/>
      <c r="BS77" s="64">
        <v>3142</v>
      </c>
      <c r="BT77" s="63">
        <f>SUM(BT58:BT73)</f>
        <v>2009703.5899999999</v>
      </c>
      <c r="BU77" s="63">
        <f>SUM(BU58:BU73)</f>
        <v>1830063.2999999998</v>
      </c>
      <c r="BV77" s="63">
        <f>SUM(BV58:BV73)</f>
        <v>179640.29</v>
      </c>
      <c r="BW77" s="45"/>
      <c r="BX77" s="45"/>
      <c r="BY77" s="45">
        <v>3142</v>
      </c>
      <c r="BZ77" s="63">
        <f>SUM(BZ58:BZ73)</f>
        <v>2088637.74</v>
      </c>
      <c r="CA77" s="63">
        <f>SUM(CA58:CA73)</f>
        <v>1947752.4899999998</v>
      </c>
      <c r="CC77" s="171"/>
      <c r="CF77" s="26"/>
    </row>
    <row r="78" spans="2:84" ht="18">
      <c r="B78" s="165" t="s">
        <v>212</v>
      </c>
      <c r="C78" s="165"/>
      <c r="D78" s="165"/>
      <c r="E78" s="166"/>
      <c r="F78" s="165"/>
      <c r="G78" s="165"/>
      <c r="H78" s="165"/>
      <c r="I78" s="168" t="s">
        <v>203</v>
      </c>
      <c r="J78" s="167"/>
      <c r="K78" s="167"/>
      <c r="L78" s="167"/>
      <c r="M78" s="167"/>
      <c r="N78" s="167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62"/>
      <c r="AR78" s="62"/>
      <c r="AS78" s="62"/>
      <c r="AT78" s="59"/>
      <c r="AU78" s="59"/>
      <c r="AV78" s="45"/>
      <c r="AW78" s="45"/>
      <c r="AX78" s="45"/>
      <c r="AY78" s="45"/>
      <c r="AZ78" s="65">
        <v>150101</v>
      </c>
      <c r="BA78" s="66">
        <f>SUM(BA75:BA77)</f>
        <v>3309094.7300000004</v>
      </c>
      <c r="BB78" s="66">
        <f>SUM(BB75:BB77)</f>
        <v>818332.81</v>
      </c>
      <c r="BC78" s="66">
        <f>SUM(BC75:BC77)</f>
        <v>2490761.92</v>
      </c>
      <c r="BD78" s="45"/>
      <c r="BE78" s="45"/>
      <c r="BF78" s="66">
        <f>SUM(BF75:BF77)</f>
        <v>6957306</v>
      </c>
      <c r="BG78" s="45"/>
      <c r="BH78" s="45"/>
      <c r="BI78" s="45"/>
      <c r="BJ78" s="45"/>
      <c r="BK78" s="45"/>
      <c r="BL78" s="65">
        <v>150101</v>
      </c>
      <c r="BM78" s="66">
        <f>SUM(BM75:BM77)</f>
        <v>4128439.47</v>
      </c>
      <c r="BN78" s="66">
        <f>SUM(BN75:BN77)</f>
        <v>1377980.94</v>
      </c>
      <c r="BO78" s="66">
        <f>SUM(BO75:BO77)</f>
        <v>2750458.5300000003</v>
      </c>
      <c r="BP78" s="45"/>
      <c r="BQ78" s="45"/>
      <c r="BR78" s="45"/>
      <c r="BS78" s="67">
        <v>150101</v>
      </c>
      <c r="BT78" s="66">
        <f>SUM(BT75:BT77)</f>
        <v>4673809.51</v>
      </c>
      <c r="BU78" s="66">
        <f>SUM(BU75:BU77)</f>
        <v>4142099.41</v>
      </c>
      <c r="BV78" s="66">
        <f>SUM(BV75:BV77)</f>
        <v>531710.1000000001</v>
      </c>
      <c r="BW78" s="45"/>
      <c r="BX78" s="45"/>
      <c r="BY78" s="45">
        <v>150101</v>
      </c>
      <c r="BZ78" s="66">
        <f>SUM(BZ75:BZ77)</f>
        <v>5016929.4399999995</v>
      </c>
      <c r="CA78" s="66">
        <f>SUM(CA75:CA77)</f>
        <v>4394670.989999999</v>
      </c>
      <c r="CB78" s="45"/>
      <c r="CC78" s="45"/>
      <c r="CD78" s="170" t="s">
        <v>203</v>
      </c>
      <c r="CE78" s="63"/>
      <c r="CF78" s="27"/>
    </row>
    <row r="79" spans="2:83" ht="16.5">
      <c r="B79" s="43"/>
      <c r="C79" s="43"/>
      <c r="D79" s="43"/>
      <c r="E79" s="43"/>
      <c r="F79" s="43"/>
      <c r="G79" s="43"/>
      <c r="H79" s="43"/>
      <c r="I79" s="169"/>
      <c r="J79" s="167"/>
      <c r="K79" s="167"/>
      <c r="L79" s="167"/>
      <c r="M79" s="167"/>
      <c r="N79" s="167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5"/>
      <c r="AP79" s="68"/>
      <c r="AQ79" s="59"/>
      <c r="AR79" s="59"/>
      <c r="AS79" s="59"/>
      <c r="AT79" s="59"/>
      <c r="AU79" s="59"/>
      <c r="AV79" s="45"/>
      <c r="AW79" s="45"/>
      <c r="AX79" s="45"/>
      <c r="AY79" s="45"/>
      <c r="AZ79" s="45"/>
      <c r="BA79" s="45"/>
      <c r="BB79" s="45"/>
      <c r="BC79" s="45"/>
      <c r="BD79" s="45" t="s">
        <v>131</v>
      </c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</row>
    <row r="80" spans="2:83" ht="12.75">
      <c r="B80" s="45"/>
      <c r="C80" s="47"/>
      <c r="D80" s="47"/>
      <c r="E80" s="52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</row>
    <row r="81" spans="2:83" ht="12.75">
      <c r="B81" s="45"/>
      <c r="C81" s="47"/>
      <c r="D81" s="47"/>
      <c r="E81" s="47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</row>
    <row r="82" spans="2:83" ht="12.75">
      <c r="B82" s="45"/>
      <c r="C82" s="47"/>
      <c r="D82" s="47"/>
      <c r="E82" s="47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</row>
    <row r="83" spans="2:83" ht="12.75">
      <c r="B83" s="45"/>
      <c r="C83" s="47"/>
      <c r="D83" s="47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</row>
    <row r="84" spans="2:83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</row>
    <row r="85" spans="2:83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</row>
    <row r="86" spans="2:83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</row>
    <row r="87" spans="2:83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</row>
    <row r="88" spans="2:83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</row>
    <row r="89" spans="2:83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</row>
    <row r="90" spans="2:83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</row>
    <row r="91" spans="2:83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</row>
    <row r="92" spans="2:83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</row>
    <row r="93" spans="2:83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</row>
    <row r="94" spans="2:83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</row>
    <row r="95" spans="2:83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</row>
    <row r="96" spans="2:83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</row>
    <row r="97" spans="2:83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</row>
    <row r="98" spans="2:83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</row>
    <row r="99" spans="2:83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</row>
    <row r="100" spans="2:83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</row>
    <row r="101" spans="2:83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</row>
    <row r="102" spans="2:83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</row>
    <row r="103" spans="2:83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</row>
    <row r="104" spans="2:83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</row>
    <row r="105" spans="2:83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</row>
    <row r="106" spans="2:83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</row>
    <row r="107" spans="2:83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</row>
    <row r="108" spans="2:83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</row>
    <row r="109" spans="2:83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</row>
    <row r="110" spans="2:83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</row>
    <row r="111" spans="2:83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</row>
    <row r="112" spans="2:83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</row>
    <row r="113" spans="2:83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</row>
    <row r="114" spans="2:83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</row>
    <row r="115" spans="2:83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</row>
    <row r="116" spans="2:83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</row>
    <row r="117" spans="2:83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</row>
    <row r="118" spans="2:83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</row>
    <row r="119" spans="2:83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</row>
    <row r="120" spans="2:83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</row>
    <row r="121" spans="2:83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</row>
    <row r="122" spans="2:83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</row>
    <row r="123" spans="2:83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</row>
  </sheetData>
  <sheetProtection/>
  <mergeCells count="10">
    <mergeCell ref="CD10:CD11"/>
    <mergeCell ref="CE10:CE11"/>
    <mergeCell ref="J10:J11"/>
    <mergeCell ref="E10:E11"/>
    <mergeCell ref="CB10:CB11"/>
    <mergeCell ref="CC10:CC11"/>
    <mergeCell ref="F10:F11"/>
    <mergeCell ref="G10:G11"/>
    <mergeCell ref="H10:H11"/>
    <mergeCell ref="I10:I11"/>
  </mergeCells>
  <printOptions/>
  <pageMargins left="0.1968503937007874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2014-01-21T07:11:03Z</cp:lastPrinted>
  <dcterms:created xsi:type="dcterms:W3CDTF">2013-01-17T08:38:53Z</dcterms:created>
  <dcterms:modified xsi:type="dcterms:W3CDTF">2014-01-31T11:11:07Z</dcterms:modified>
  <cp:category/>
  <cp:version/>
  <cp:contentType/>
  <cp:contentStatus/>
</cp:coreProperties>
</file>