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26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2" i="1"/>
  <c r="D56" l="1"/>
  <c r="D96"/>
  <c r="D90"/>
  <c r="D84"/>
  <c r="D38"/>
  <c r="G15"/>
  <c r="E16"/>
  <c r="H16"/>
  <c r="G17"/>
  <c r="G18"/>
  <c r="G19"/>
  <c r="G21"/>
  <c r="G22"/>
  <c r="G23"/>
  <c r="G25"/>
  <c r="E27"/>
  <c r="H27"/>
  <c r="G28"/>
  <c r="G30"/>
  <c r="G31"/>
  <c r="G33"/>
  <c r="G37"/>
  <c r="E38"/>
  <c r="H38"/>
  <c r="G41"/>
  <c r="G45"/>
  <c r="G46"/>
  <c r="E51"/>
  <c r="H51"/>
  <c r="G52"/>
  <c r="G55"/>
  <c r="E56"/>
  <c r="H56"/>
  <c r="G58"/>
  <c r="G60"/>
  <c r="G62"/>
  <c r="E64"/>
  <c r="E61" s="1"/>
  <c r="H64"/>
  <c r="H61" s="1"/>
  <c r="G65"/>
  <c r="G66"/>
  <c r="E68"/>
  <c r="H68"/>
  <c r="G69"/>
  <c r="G72"/>
  <c r="G73"/>
  <c r="G74"/>
  <c r="G75"/>
  <c r="G76"/>
  <c r="G77"/>
  <c r="G78"/>
  <c r="G79"/>
  <c r="G80"/>
  <c r="G81"/>
  <c r="G82"/>
  <c r="G83"/>
  <c r="E84"/>
  <c r="H84"/>
  <c r="G85"/>
  <c r="G86"/>
  <c r="G87"/>
  <c r="E90"/>
  <c r="H90"/>
  <c r="G91"/>
  <c r="G92"/>
  <c r="E94"/>
  <c r="H94"/>
  <c r="G95"/>
  <c r="G94" s="1"/>
  <c r="E96"/>
  <c r="H96"/>
  <c r="G97"/>
  <c r="G96" s="1"/>
  <c r="E99"/>
  <c r="H99"/>
  <c r="G100"/>
  <c r="G101"/>
  <c r="E102"/>
  <c r="H102"/>
  <c r="G103"/>
  <c r="G104"/>
  <c r="G105"/>
  <c r="G106"/>
  <c r="G107"/>
  <c r="G108"/>
  <c r="G109"/>
  <c r="G110"/>
  <c r="G111"/>
  <c r="G112"/>
  <c r="G116"/>
  <c r="E117"/>
  <c r="E115" s="1"/>
  <c r="H117"/>
  <c r="H115" s="1"/>
  <c r="G118"/>
  <c r="G119"/>
  <c r="E120"/>
  <c r="H120"/>
  <c r="G121"/>
  <c r="G120" s="1"/>
  <c r="G99" l="1"/>
  <c r="G90"/>
  <c r="G56"/>
  <c r="G102"/>
  <c r="G68"/>
  <c r="E67"/>
  <c r="G64"/>
  <c r="G38"/>
  <c r="H14"/>
  <c r="G117"/>
  <c r="G115" s="1"/>
  <c r="G84"/>
  <c r="H67"/>
  <c r="G61"/>
  <c r="G51"/>
  <c r="G27"/>
  <c r="G16"/>
  <c r="E14"/>
  <c r="I41"/>
  <c r="I45"/>
  <c r="I121"/>
  <c r="I120" s="1"/>
  <c r="I119"/>
  <c r="I118"/>
  <c r="I116"/>
  <c r="I112"/>
  <c r="I111"/>
  <c r="I110"/>
  <c r="I109"/>
  <c r="I108"/>
  <c r="I107"/>
  <c r="I106"/>
  <c r="I104"/>
  <c r="I103"/>
  <c r="I101"/>
  <c r="I100"/>
  <c r="I97"/>
  <c r="I96" s="1"/>
  <c r="I95"/>
  <c r="I94" s="1"/>
  <c r="I92"/>
  <c r="I91"/>
  <c r="I87"/>
  <c r="I86"/>
  <c r="I85"/>
  <c r="I83"/>
  <c r="I82"/>
  <c r="I80"/>
  <c r="I79"/>
  <c r="I78"/>
  <c r="I77"/>
  <c r="I76"/>
  <c r="I75"/>
  <c r="I74"/>
  <c r="I73"/>
  <c r="I72"/>
  <c r="I66"/>
  <c r="I65"/>
  <c r="I60"/>
  <c r="I58"/>
  <c r="I56" s="1"/>
  <c r="I55"/>
  <c r="I52"/>
  <c r="I46"/>
  <c r="I37"/>
  <c r="I31"/>
  <c r="I28"/>
  <c r="I25"/>
  <c r="I23"/>
  <c r="I22"/>
  <c r="I21"/>
  <c r="I19"/>
  <c r="I18"/>
  <c r="I17"/>
  <c r="I15"/>
  <c r="D117"/>
  <c r="D115" s="1"/>
  <c r="D16"/>
  <c r="I102" l="1"/>
  <c r="E122"/>
  <c r="H122"/>
  <c r="G67"/>
  <c r="I68"/>
  <c r="I99"/>
  <c r="G14"/>
  <c r="I84"/>
  <c r="I64"/>
  <c r="I61" s="1"/>
  <c r="I90"/>
  <c r="I38"/>
  <c r="I27"/>
  <c r="I51"/>
  <c r="I117"/>
  <c r="I115" s="1"/>
  <c r="I16"/>
  <c r="D27"/>
  <c r="D14" s="1"/>
  <c r="G122" l="1"/>
  <c r="I67"/>
  <c r="I14"/>
  <c r="D68"/>
  <c r="D99"/>
  <c r="D64"/>
  <c r="D94"/>
  <c r="D120"/>
  <c r="D51"/>
  <c r="I122" l="1"/>
  <c r="D67"/>
  <c r="D61"/>
  <c r="D122" l="1"/>
</calcChain>
</file>

<file path=xl/sharedStrings.xml><?xml version="1.0" encoding="utf-8"?>
<sst xmlns="http://schemas.openxmlformats.org/spreadsheetml/2006/main" count="228" uniqueCount="158">
  <si>
    <t>Розподіл коштів бюджету розвитку за об'єктами у 2019 році</t>
  </si>
  <si>
    <t>код</t>
  </si>
  <si>
    <t>Найменування об'єкта відповідно до проектно-кошторисної документації</t>
  </si>
  <si>
    <t>0210000</t>
  </si>
  <si>
    <t>0210160</t>
  </si>
  <si>
    <t>0217670</t>
  </si>
  <si>
    <t>Поповнення статутного фонду КП «Прилукижитлобуд»</t>
  </si>
  <si>
    <t>Поповнення статутного фонду КП "Послуга"</t>
  </si>
  <si>
    <t>Поповнення статутного фонду КП"Шкільний"</t>
  </si>
  <si>
    <t>0800000</t>
  </si>
  <si>
    <t>0813031</t>
  </si>
  <si>
    <t>Капітальні трансферти населенню</t>
  </si>
  <si>
    <t>0813242</t>
  </si>
  <si>
    <t>1000000</t>
  </si>
  <si>
    <t>1014030</t>
  </si>
  <si>
    <t>1014060</t>
  </si>
  <si>
    <t>Капітальний ремонт доріг</t>
  </si>
  <si>
    <t xml:space="preserve"> Виготовлення ПКД по об"єкту: Капітальний ремонт дорожнього покриття проїзної частини вул. Київської (від вул. Ждановича до вул. Земської) у м. Прилуки Чернігівської області»</t>
  </si>
  <si>
    <t xml:space="preserve"> Виготовлення ПКД по об"єкту:" Капітальний ремонт дорожнього покриття проїзної частини вул. Київської (від вул. Котляревського до  Андріївського ринку) у м. Прилуки Чернігівської області»</t>
  </si>
  <si>
    <t xml:space="preserve"> Виготовлення ПКД по об"єкту«Капітальний ремонт дорожнього покриття проїзної частини вул. Костянтинівської (від вул. Вокзальної до вул. Гімназичної) у м. Прилуки Чернігівської області</t>
  </si>
  <si>
    <t xml:space="preserve"> Виготовлення ПКД по об"єкту : "Капітальний ремонт дорожнього покриття проїзної частини вул. Вокзальної (від вул. Київської до вул. 1 Травня) у м. Прилуки Чернігівської області</t>
  </si>
  <si>
    <t xml:space="preserve"> Виготовлення ПКД по об"єкту ; "Капітальний ремонт дорожнього покриття проїзної частини вул. Незалежності у м. Прилуки Чернігівської області» </t>
  </si>
  <si>
    <t>Виготовлення ПКД по об"єкту :"Капітальний ремонт дорожнього покриття проїзної частини вул. Польвої (від вул. Чехова до вул. Костянтинівської) у м. Прилуки Чернігівської області з поданням та проходженням експертизи</t>
  </si>
  <si>
    <t>Виготовлення ПКД по об"єкту «Реконструкція магазину №91 «Овочі» під дитячий гімнастичний центр по вул. Вокзальній, 35 Б в м. Прилуки Чернігівської області. Коригування</t>
  </si>
  <si>
    <t>Виготовлення ПКД по об"єкту: Будівництво західної трибуни основного футбольного поля за адресою: вул. Пушкіна, 104, м. Прилуки Чернігівської області. Коригування</t>
  </si>
  <si>
    <t>1600000</t>
  </si>
  <si>
    <t>1610160</t>
  </si>
  <si>
    <t>1617350</t>
  </si>
  <si>
    <t>Виконання робіт з розробки проектно-кошторисної документації по обєкту Будівництва інженерних споруд та благоустрою (поліпшення технічного стану) р.Удай в межах м.Прилуки Чернігівської області (стадія проект та стадія робочий проект перша черга)</t>
  </si>
  <si>
    <t xml:space="preserve">Виконання  робіт з розробки  проектно-кошторисної документації (стадія ТЕО) та виконання інженерно-геологічних вишукувань по обєкту: Будівництво автомобільної дороги "Південно-західний обхід м. Прилуки" на ділянці від автомобільної дороги загального користування державного значення  Р-67 Чернігів-Ніжин-Прилуки-Пирятин до автомобільної дороги загального користування державного значення Т-25-30 Прилуки-Варва-Срібне-Обухове, в Чернігівській області </t>
  </si>
  <si>
    <t>3710000</t>
  </si>
  <si>
    <t>3710160</t>
  </si>
  <si>
    <t>Усього</t>
  </si>
  <si>
    <t>Бібліотека</t>
  </si>
  <si>
    <t>Будинок культури</t>
  </si>
  <si>
    <t>УКБ</t>
  </si>
  <si>
    <t>УЖКГ</t>
  </si>
  <si>
    <t xml:space="preserve">Фінансове управління </t>
  </si>
  <si>
    <t>0218110</t>
  </si>
  <si>
    <t>0216090</t>
  </si>
  <si>
    <t xml:space="preserve">На придбання ручних гідравлічних ножиць типу HSS-100B                           </t>
  </si>
  <si>
    <t xml:space="preserve">Для придбання контейнерів роздільного збору сміття                         </t>
  </si>
  <si>
    <t xml:space="preserve">Для ЦНТТМ на придбання ноутбуків                                                     </t>
  </si>
  <si>
    <t xml:space="preserve">Для ЦНТТМ на придбання базових наборів-конструкторів роботів     </t>
  </si>
  <si>
    <t xml:space="preserve"> Для поповнення статутного фонду КП «Муніципальний контроль</t>
  </si>
  <si>
    <t xml:space="preserve"> Для придбання апарату штучної вентиляції легень для новонароджених</t>
  </si>
  <si>
    <t xml:space="preserve"> Для придбання апарату для ультразвукової діагностики в комплектації для акушерсько-гінекологічної допомоги                                                              </t>
  </si>
  <si>
    <t xml:space="preserve">Для придбання стола операційного ортопедичного                              </t>
  </si>
  <si>
    <t>За рахунок залишку субвенції на здійснення заходів щодо соціально-економічного розвитку окремих територій «Будівництво ІІ корпусу школи-гімназії та реконструкця існуючого по вул. Київській, 190, в м. Прилуки Чернігівської області (І черга – будівництво ІІ корпусу)»</t>
  </si>
  <si>
    <t xml:space="preserve">Співфінансування по об’єкту «Будівництво ІІ корпусу школи-гімназії та реконструкція існуючого по вул Київській, 190, в м. Притлуки Чернігівської області (І черга – будівництво ІІ корпусу)»                                                                                     </t>
  </si>
  <si>
    <t xml:space="preserve">Будівництво громадської вбиральні в центральній частині м. Прилуки Чернігівської області»                                                                                      </t>
  </si>
  <si>
    <t xml:space="preserve">«Будівництво зовнішньої водовідвідної мережі вул. Костянтинівської в  м. Прилуки Чернігівської обл.»                                                                                             </t>
  </si>
  <si>
    <t xml:space="preserve">«Будівництво зовнішньої водовідвідної мережі перехрестя вул. Боброва, вул. Густинська  в  м. Прилуки Чернігівської області»                                          </t>
  </si>
  <si>
    <t xml:space="preserve">«Капітальний ремонт покриття даху терапевтичного корпусу КЛПЗ «ЦПМЛ» по вул. Київській, 56 в м. Прилуки Чернігівської області»                                  </t>
  </si>
  <si>
    <t>Капітальний ремонт будівлі НВК №15 (вимощення, система водовідведення з даху) за адресою: ІІ провулок Миколаївський, 14А в м. Прилуки Чернігівської області»</t>
  </si>
  <si>
    <t xml:space="preserve">Будівництво залізничного переїзду по вул. Челюскінців (1 км ПК9) у м. Прилуки з поданням та проходженням експертизи»                                                          </t>
  </si>
  <si>
    <t xml:space="preserve">«Капітальний ремонт дорожнього покриття проїзної частини вул. Житньої (від вул. Богунської до вул. Костянтинівської) в м. Прилуки Чернігівської області» з поданням та проходженням експертизи                                                                                </t>
  </si>
  <si>
    <t xml:space="preserve">Капітальний ремонт дорожнього покриття проїзної частини вул. Боброва (від вул. Сорочинської до вул. Фабричної) в м. Прилуки Чернігівської області» з поданням та проходженням експертизи                                                                                </t>
  </si>
  <si>
    <t xml:space="preserve">Капітальний ремонт(вимощення, стіни, дах) приміщення ЗОШ І-ІІІ ступенів № 7 по вул. Земській, 36 в м. Прилуки Чернігівської області»                               </t>
  </si>
  <si>
    <t xml:space="preserve"> Для проведення археологічної експертизи (розвідки) земельної ділянки під об’єкт «Будівництво громадської вбиральні в центральній частині м. Прилуки Чернігівської області»                                                                                                                 </t>
  </si>
  <si>
    <t xml:space="preserve"> Для виготовлення проектно-кошторисної документації робочого проекту по об’єкту:
- «Капітальний ремонт житлового будинку (закріплення грунту основи фундаменту методом цементації) по вул. Юрія Коптєва, 60 в м. Прилуки Чернігівської області»
</t>
  </si>
  <si>
    <t xml:space="preserve"> Для виготовлення ПКД робочого проекту по об’єкту:
- «Реконструкція відрізку проїзної частини та тротуару з влаштуванням ливневої  каналізації на перехресті вул. Івана Скоропадського та в`їзд Опанасівський»- 25300,00грн.
</t>
  </si>
  <si>
    <t xml:space="preserve">за рахунок залишку субвенції  на здійснення заходів щодо соціально-економічного розвитку окремих територій)«Капітальний ремонт (заміна вікон) гімназії №5 по вул. Вокзальна, 22 в м. Прилуки Чернігівської області»                                                   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</si>
  <si>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територій)«Реконструкція магазину №91 «Овочі» під дитячий гімнастичний центр по вул. Вокзальній, 35Б в м. Прилуки Чернігівської області»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</si>
  <si>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територій)«Будівництво західної трибуни основного футбольного поля за адресою: вул. Пушкіна, 104 в м. Прилуки Чернігівської області»                                        </t>
  </si>
  <si>
    <t xml:space="preserve">за рахунок залишку субвенції  на здійснення заходів щодо соціально-економічного розвитку окремих територій)Капітальний ремонт терапевтичного відділення з виготовленням проектно-кошторисної документації Прилуцької центральної міської лікарні по вул. Київській, 56 в м. Прилуки Чернігівської області»                                                                   </t>
  </si>
  <si>
    <t>Співфінансування«Капітальний ремонт (заміна вікон) гімназії №5 по вул. Вокзальна, 22 в м. Прилуки Чернігівської області</t>
  </si>
  <si>
    <t xml:space="preserve">Співфінансування«Реконструкція магазину №91 «Овочі» під дитячий гімнастичний центр по вул. Вокзальній, 35Б в м. Прилуки Чернігівської області»                                         </t>
  </si>
  <si>
    <t xml:space="preserve">Співфінансування "Будівництво західної трибуни основного футбольного поля за адресою: вул. Пушкіна, 104 в м. Прилуки Чернігівської області"                                            </t>
  </si>
  <si>
    <t xml:space="preserve"> Співфінансування«Капітальний ремонт терапевтичного відділення з виготовленням проектно-кошторисної документації Прилуцької центральної міської лікарні по вул. Київській, 56 в м. Прилуки Чернігівської області»                                                                       </t>
  </si>
  <si>
    <t>Для поповнення статутного фонду КП «Міськсвітло</t>
  </si>
  <si>
    <t xml:space="preserve">Для придбання стійки лапораскопічної в базовій комплектації          </t>
  </si>
  <si>
    <t>0212010</t>
  </si>
  <si>
    <t>0212100</t>
  </si>
  <si>
    <t>.0611090</t>
  </si>
  <si>
    <t>.060000</t>
  </si>
  <si>
    <t>Управління освіти</t>
  </si>
  <si>
    <t>Капітальні видатки / комп"ют техника/</t>
  </si>
  <si>
    <t>Капітальні видатки /підписка/</t>
  </si>
  <si>
    <t>ЦМЛ</t>
  </si>
  <si>
    <t>Капітальні видатки/муз інстр , мікшерний пульт</t>
  </si>
  <si>
    <t xml:space="preserve">Управління архітектури </t>
  </si>
  <si>
    <t xml:space="preserve">Відділ культури  </t>
  </si>
  <si>
    <t>Управління праці</t>
  </si>
  <si>
    <t>Виконком</t>
  </si>
  <si>
    <t>Стоматологічне установка</t>
  </si>
  <si>
    <t>відеокамери</t>
  </si>
  <si>
    <t>трактор</t>
  </si>
  <si>
    <t>200 автомобіль</t>
  </si>
  <si>
    <t>800 автомоб+          500 шасі</t>
  </si>
  <si>
    <t>перероз</t>
  </si>
  <si>
    <t>вз</t>
  </si>
  <si>
    <t>В/З</t>
  </si>
  <si>
    <t>перерозпод ЗФ</t>
  </si>
  <si>
    <t>зал суб</t>
  </si>
  <si>
    <t>ПКД по об`єкту: 
-  "Капітальний ремонт проїзної частини  шляхом улаштування пішохідного переходу по вул. Земська у м.Прилуки Чернігівської області"</t>
  </si>
  <si>
    <t>ПКД по об`єкту :Капітальний ремонт проїзної частини  шляхом улаштування пішохідного переходу по вул. Садова у м.Прилуки Чернігівської області"</t>
  </si>
  <si>
    <t>Виготовлення проектно-кошторисної документації по об'єкту: "Будівництво будівель і споруд Позашкільного навчального закладу Прилуцька  дитячо-юнацька спортивна школа Прилуцької міської ради Чернігівської області за адресою: Чернігівська обл., м. Прилуки, вулиця Пушкіна, 104" з поданням та проходженням експертизи</t>
  </si>
  <si>
    <t>Уточнений план на 01.03.</t>
  </si>
  <si>
    <t>каса на 01.03.19</t>
  </si>
  <si>
    <r>
      <rPr>
        <b/>
        <sz val="10"/>
        <color rgb="FF00B050"/>
        <rFont val="Calibri"/>
        <family val="2"/>
        <charset val="204"/>
        <scheme val="minor"/>
      </rPr>
      <t>250-перерозп</t>
    </r>
    <r>
      <rPr>
        <b/>
        <sz val="10"/>
        <color theme="1"/>
        <rFont val="Calibri"/>
        <family val="2"/>
        <charset val="204"/>
        <scheme val="minor"/>
      </rPr>
      <t xml:space="preserve">    </t>
    </r>
    <r>
      <rPr>
        <b/>
        <u/>
        <sz val="10"/>
        <color theme="9" tint="-0.499984740745262"/>
        <rFont val="Calibri"/>
        <family val="2"/>
        <charset val="204"/>
        <scheme val="minor"/>
      </rPr>
      <t>1000- вз</t>
    </r>
  </si>
  <si>
    <r>
      <rPr>
        <b/>
        <sz val="10"/>
        <color rgb="FF00B050"/>
        <rFont val="Calibri"/>
        <family val="2"/>
        <charset val="204"/>
        <scheme val="minor"/>
      </rPr>
      <t>200-перероз,</t>
    </r>
    <r>
      <rPr>
        <b/>
        <sz val="10"/>
        <color theme="1"/>
        <rFont val="Calibri"/>
        <family val="2"/>
        <charset val="204"/>
        <scheme val="minor"/>
      </rPr>
      <t xml:space="preserve">         1861972 зал мед суб,     </t>
    </r>
    <r>
      <rPr>
        <b/>
        <u/>
        <sz val="10"/>
        <color theme="9" tint="-0.499984740745262"/>
        <rFont val="Calibri"/>
        <family val="2"/>
        <charset val="204"/>
        <scheme val="minor"/>
      </rPr>
      <t xml:space="preserve">  138028-вз</t>
    </r>
  </si>
  <si>
    <t>охороона здоров"я</t>
  </si>
  <si>
    <t>0212000</t>
  </si>
  <si>
    <t>стоматполіклініка</t>
  </si>
  <si>
    <r>
      <t xml:space="preserve">70 -бензопили, 150-лампи, 650 освітлення </t>
    </r>
    <r>
      <rPr>
        <b/>
        <sz val="9"/>
        <color rgb="FFCC6600"/>
        <rFont val="Calibri"/>
        <family val="2"/>
        <charset val="204"/>
        <scheme val="minor"/>
      </rPr>
      <t>ВЗ</t>
    </r>
  </si>
  <si>
    <r>
      <t>Будівництво</t>
    </r>
    <r>
      <rPr>
        <b/>
        <vertAlign val="superscript"/>
        <sz val="1"/>
        <color rgb="FF000000"/>
        <rFont val="Times New Roman"/>
        <family val="1"/>
        <charset val="204"/>
      </rPr>
      <t>-</t>
    </r>
    <r>
      <rPr>
        <b/>
        <vertAlign val="superscript"/>
        <sz val="8"/>
        <color rgb="FF000000"/>
        <rFont val="Times New Roman"/>
        <family val="1"/>
        <charset val="204"/>
      </rPr>
      <t>1</t>
    </r>
    <r>
      <rPr>
        <i/>
        <sz val="12"/>
        <color rgb="FF000000"/>
        <rFont val="Times New Roman"/>
        <family val="1"/>
        <charset val="204"/>
      </rPr>
      <t> освітніх установ та закладів</t>
    </r>
  </si>
  <si>
    <r>
      <t>Будівництво</t>
    </r>
    <r>
      <rPr>
        <b/>
        <vertAlign val="superscript"/>
        <sz val="1"/>
        <color rgb="FF000000"/>
        <rFont val="Times New Roman"/>
        <family val="1"/>
        <charset val="204"/>
      </rPr>
      <t>-</t>
    </r>
    <r>
      <rPr>
        <b/>
        <vertAlign val="superscript"/>
        <sz val="8"/>
        <color rgb="FF000000"/>
        <rFont val="Times New Roman"/>
        <family val="1"/>
        <charset val="204"/>
      </rPr>
      <t>1</t>
    </r>
    <r>
      <rPr>
        <i/>
        <sz val="12"/>
        <color rgb="FF000000"/>
        <rFont val="Times New Roman"/>
        <family val="1"/>
        <charset val="204"/>
      </rPr>
      <t> медичних установ та закладів</t>
    </r>
  </si>
  <si>
    <r>
      <t>Будівництво</t>
    </r>
    <r>
      <rPr>
        <b/>
        <i/>
        <vertAlign val="superscript"/>
        <sz val="10"/>
        <color rgb="FF000000"/>
        <rFont val="Times New Roman"/>
        <family val="1"/>
        <charset val="204"/>
      </rPr>
      <t>-1</t>
    </r>
    <r>
      <rPr>
        <i/>
        <sz val="10"/>
        <color theme="1"/>
        <rFont val="Times New Roman"/>
        <family val="1"/>
        <charset val="204"/>
      </rPr>
      <t> інших об'єктів соціальної та виробничої інфраструктури комунальної власності</t>
    </r>
  </si>
  <si>
    <t>Виконання інвестиційних проектів в рамках здійснення заходів щодо соціально-економічного розвитку окремих територій</t>
  </si>
  <si>
    <r>
      <t>Будівництво</t>
    </r>
    <r>
      <rPr>
        <b/>
        <i/>
        <vertAlign val="superscript"/>
        <sz val="10"/>
        <color rgb="FF000000"/>
        <rFont val="Times New Roman"/>
        <family val="1"/>
        <charset val="204"/>
      </rPr>
      <t>-1</t>
    </r>
    <r>
      <rPr>
        <i/>
        <sz val="10"/>
        <color rgb="FF000000"/>
        <rFont val="Times New Roman"/>
        <family val="1"/>
        <charset val="204"/>
      </rPr>
      <t> споруд, установ та закладів фізичної культури і спорту</t>
    </r>
  </si>
  <si>
    <r>
      <t>Будівництво</t>
    </r>
    <r>
      <rPr>
        <b/>
        <i/>
        <vertAlign val="superscript"/>
        <sz val="1"/>
        <color rgb="FF000000"/>
        <rFont val="Times New Roman"/>
        <family val="1"/>
        <charset val="204"/>
      </rPr>
      <t>-</t>
    </r>
    <r>
      <rPr>
        <b/>
        <i/>
        <vertAlign val="superscript"/>
        <sz val="8"/>
        <color rgb="FF000000"/>
        <rFont val="Times New Roman"/>
        <family val="1"/>
        <charset val="204"/>
      </rPr>
      <t>1</t>
    </r>
    <r>
      <rPr>
        <i/>
        <sz val="12"/>
        <color theme="1"/>
        <rFont val="Times New Roman"/>
        <family val="1"/>
        <charset val="204"/>
      </rPr>
      <t> об'єктів житлово-комунального господарства</t>
    </r>
  </si>
  <si>
    <t>Розроблення схем планування та забудови територій (містобудівної документації)</t>
  </si>
  <si>
    <r>
      <t xml:space="preserve">сесія 25.01.19  </t>
    </r>
    <r>
      <rPr>
        <b/>
        <sz val="11"/>
        <color rgb="FF7030A0"/>
        <rFont val="Times New Roman"/>
        <family val="1"/>
        <charset val="204"/>
      </rPr>
      <t>розп 42 від 07.02.19</t>
    </r>
  </si>
  <si>
    <t>.0611020</t>
  </si>
  <si>
    <t>Залишок освітн субв 2018 на придбання обладнання оснащення ресурсних кімнат</t>
  </si>
  <si>
    <r>
      <t xml:space="preserve">заш осв субв  </t>
    </r>
    <r>
      <rPr>
        <b/>
        <sz val="10"/>
        <color rgb="FF7030A0"/>
        <rFont val="Calibri"/>
        <family val="2"/>
        <charset val="204"/>
        <scheme val="minor"/>
      </rPr>
      <t>розп 42 від 07.02.19</t>
    </r>
  </si>
  <si>
    <t>Утримання та розвиток автомобільних доріг та дорожньої інфраструктури за рахунок коштів місцевого бюджету</t>
  </si>
  <si>
    <t>Обсяг видатків бюджету розвитку, гривень</t>
  </si>
  <si>
    <t>.0611010</t>
  </si>
  <si>
    <t>0813105</t>
  </si>
  <si>
    <t>.0617640</t>
  </si>
  <si>
    <t>Заходи з енергозбереження (за рахунок місцевого зовнішнього запозичення шляхом залучення кредиту  (НЕФКО)для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в сумі 11990,0 тис.грн.</t>
  </si>
  <si>
    <r>
      <rPr>
        <b/>
        <sz val="11"/>
        <color theme="1"/>
        <rFont val="Times New Roman"/>
        <family val="1"/>
        <charset val="204"/>
      </rPr>
      <t>Співфінансування по проекту НЕФКО</t>
    </r>
    <r>
      <rPr>
        <sz val="11"/>
        <color theme="1"/>
        <rFont val="Times New Roman"/>
        <family val="1"/>
        <charset val="204"/>
      </rPr>
      <t xml:space="preserve">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  </r>
  </si>
  <si>
    <t>"Капітальний ремонт дорожнього покриття проїзної частини вул. Київської (від вул.Ждановича до вул.Земської) в м.Прилуки Чернігівської області"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</si>
  <si>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</t>
  </si>
  <si>
    <t>Співфінансування "Реконструкція самопливного каналізаційного колектору по вул. Галаганівській м.Прилуки Чернігівської області" (коригування) 2 черга</t>
  </si>
  <si>
    <t>Виготовлення ПКД по об'єкту "Капітальний ремонт житлового будинку по вул. Юрія Коптєва, 58 в м.Прилуки Чернігівської області" з поданням та проходженням експертизи</t>
  </si>
  <si>
    <t>Корегування у зв'язку з  перерахунком у поточні ціни ПКД по об'єкту "Капітальний ремонт (вимощення, стіни, дах) приміщення ЗОШ І-ІІІ ст. №7 по вул.Земській, 36 в м. Прилуки Чернігівської області" з поданням та проходженням експертизи</t>
  </si>
  <si>
    <t>Поповнення статутного фондКП "Прилукитепловодопостачання"</t>
  </si>
  <si>
    <t>Субвенція на надання державної підтримки особам з особливими освітніми потребами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</si>
  <si>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</si>
  <si>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 xml:space="preserve"> Улаштування  скейтпарку(кек 3110)</t>
  </si>
  <si>
    <r>
      <t>Реконструкція газових котелень та встановленнявузлів обліку і засобів дистанційної передачі даних</t>
    </r>
    <r>
      <rPr>
        <sz val="8"/>
        <rFont val="Times New Roman"/>
        <family val="1"/>
        <charset val="204"/>
      </rPr>
      <t>(кекв 3142)</t>
    </r>
  </si>
  <si>
    <t>Капітальні видатки ( співфінансування гранту від Посольства Німеччини по придбанню ортопедичного  обладнання)</t>
  </si>
  <si>
    <t>Надання реабілітаційних послуг особам з інвалідністю та дітям з інвалідністю</t>
  </si>
  <si>
    <t xml:space="preserve">Найменування головного розпорядника коштів </t>
  </si>
  <si>
    <t xml:space="preserve"> Програма "Утримання безпритульних тварин у реабілітаційному  центрі м.прилуки на 2018-2020 роки"</t>
  </si>
  <si>
    <t>Інша діяльність у сфері житлово-комунального господарства</t>
  </si>
  <si>
    <t>Заходи із запобігання та ліквідації надзвичайних ситуацій та наслідків стихійного лиха</t>
  </si>
  <si>
    <t>Інша діяльність у сфері екології та охорони природних ресурсів</t>
  </si>
  <si>
    <t>для реконструкції системи газопостачання</t>
  </si>
  <si>
    <t xml:space="preserve">"Будівництво спортивного майданчику із 
штучним покриттям з виготовленням проектно-кошторисної документації Прилуцької дитячо-юнацької спортивної школи по вул. Пушкіна, 104 в м.Прилуки Чернігівської області
</t>
  </si>
  <si>
    <t>Сприяння виконанню депутатських повноважень депутатами Прилуцької міської ради на 2017-2020 роки</t>
  </si>
  <si>
    <t>.0615031</t>
  </si>
  <si>
    <t>1011100</t>
  </si>
  <si>
    <t>Для оплати експертного висновку по об'єкту: "Улаштування засобів безперешкодного доступу (пандус) особі з інвалідністю до квартири №63 в житловому будинку №98 А по вул. Садовій в м.Прилуки Чернігівської області"</t>
  </si>
  <si>
    <t>0813104</t>
  </si>
  <si>
    <t>"Спортивний майданчик для міні-футболу зі штучним покриттям Прилуцької дитячо-юнацької спортивної школи по вул. Пушкіна,104 в м.Прилуки Чернігівської області " (співфінансування)</t>
  </si>
  <si>
    <t>ЗАТВЕРДЖЕНО</t>
  </si>
  <si>
    <t>рішення міської ради</t>
  </si>
  <si>
    <r>
      <t>(</t>
    </r>
    <r>
      <rPr>
        <u/>
        <sz val="12"/>
        <rFont val="Calibri"/>
        <family val="2"/>
        <charset val="204"/>
      </rPr>
      <t xml:space="preserve">     </t>
    </r>
    <r>
      <rPr>
        <sz val="12"/>
        <rFont val="Calibri"/>
        <family val="2"/>
        <charset val="204"/>
      </rPr>
      <t>сесія 7 скликання)</t>
    </r>
  </si>
  <si>
    <t xml:space="preserve">____квітня 2019 року №___     </t>
  </si>
  <si>
    <t>Додаток 6</t>
  </si>
  <si>
    <r>
      <t xml:space="preserve">Субвенція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Нова українська школа"</t>
    </r>
  </si>
  <si>
    <t>Уточнений план на 19.04.</t>
  </si>
  <si>
    <t>О.І.Ворона</t>
  </si>
  <si>
    <t>Начальник фінансового управління міської ради                                                 О.І.Ворона</t>
  </si>
</sst>
</file>

<file path=xl/styles.xml><?xml version="1.0" encoding="utf-8"?>
<styleSheet xmlns="http://schemas.openxmlformats.org/spreadsheetml/2006/main">
  <fonts count="7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.5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1.5"/>
      <color rgb="FFFF00FF"/>
      <name val="Times New Roman"/>
      <family val="1"/>
      <charset val="204"/>
    </font>
    <font>
      <sz val="12"/>
      <color rgb="FFFF00FF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.5"/>
      <color rgb="FF00B050"/>
      <name val="Times New Roman"/>
      <family val="1"/>
      <charset val="204"/>
    </font>
    <font>
      <sz val="12"/>
      <color rgb="FFCC6600"/>
      <name val="Times New Roman"/>
      <family val="1"/>
      <charset val="204"/>
    </font>
    <font>
      <sz val="11"/>
      <color rgb="FFCC6600"/>
      <name val="Times New Roman"/>
      <family val="1"/>
      <charset val="204"/>
    </font>
    <font>
      <sz val="11.5"/>
      <color rgb="FFCC6600"/>
      <name val="Times New Roman"/>
      <family val="1"/>
      <charset val="204"/>
    </font>
    <font>
      <b/>
      <sz val="10"/>
      <color rgb="FFCC660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9"/>
      <color rgb="FFCC6600"/>
      <name val="Calibri"/>
      <family val="2"/>
      <charset val="204"/>
      <scheme val="minor"/>
    </font>
    <font>
      <b/>
      <sz val="10"/>
      <color rgb="FFFF00FF"/>
      <name val="Calibri"/>
      <family val="2"/>
      <charset val="204"/>
      <scheme val="minor"/>
    </font>
    <font>
      <b/>
      <u/>
      <sz val="12"/>
      <color theme="9" tint="-0.499984740745262"/>
      <name val="Times New Roman"/>
      <family val="1"/>
      <charset val="204"/>
    </font>
    <font>
      <b/>
      <u/>
      <sz val="10"/>
      <color rgb="FFCC6600"/>
      <name val="Calibri"/>
      <family val="2"/>
      <charset val="204"/>
      <scheme val="minor"/>
    </font>
    <font>
      <u/>
      <sz val="12"/>
      <color theme="9" tint="-0.499984740745262"/>
      <name val="Times New Roman"/>
      <family val="1"/>
      <charset val="204"/>
    </font>
    <font>
      <b/>
      <u/>
      <sz val="10"/>
      <color theme="9" tint="-0.49998474074526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vertAlign val="superscript"/>
      <sz val="1"/>
      <color rgb="FF000000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vertAlign val="superscript"/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0"/>
      <color rgb="FFCC66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vertAlign val="superscript"/>
      <sz val="1"/>
      <color rgb="FF000000"/>
      <name val="Times New Roman"/>
      <family val="1"/>
      <charset val="204"/>
    </font>
    <font>
      <b/>
      <i/>
      <vertAlign val="superscript"/>
      <sz val="8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7030A0"/>
      <name val="Times New Roman"/>
      <family val="1"/>
      <charset val="204"/>
    </font>
    <font>
      <b/>
      <sz val="10"/>
      <color rgb="FF7030A0"/>
      <name val="Calibri"/>
      <family val="2"/>
      <charset val="204"/>
      <scheme val="minor"/>
    </font>
    <font>
      <b/>
      <i/>
      <u/>
      <sz val="12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  <scheme val="minor"/>
    </font>
    <font>
      <i/>
      <sz val="11"/>
      <color theme="3" tint="0.39997558519241921"/>
      <name val="Times New Roman"/>
      <family val="1"/>
      <charset val="204"/>
    </font>
    <font>
      <sz val="10"/>
      <color theme="3" tint="0.3999755851924192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2"/>
      <name val="Calibri"/>
      <family val="2"/>
      <charset val="204"/>
    </font>
    <font>
      <sz val="12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69" fillId="0" borderId="0"/>
  </cellStyleXfs>
  <cellXfs count="237">
    <xf numFmtId="0" fontId="0" fillId="0" borderId="0" xfId="0"/>
    <xf numFmtId="0" fontId="0" fillId="0" borderId="0" xfId="0"/>
    <xf numFmtId="49" fontId="3" fillId="0" borderId="0" xfId="0" applyNumberFormat="1" applyFont="1" applyAlignment="1">
      <alignment horizontal="center" vertical="top"/>
    </xf>
    <xf numFmtId="49" fontId="6" fillId="0" borderId="1" xfId="1" applyNumberFormat="1" applyFont="1" applyFill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11" fillId="0" borderId="1" xfId="0" quotePrefix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2" fontId="0" fillId="0" borderId="1" xfId="0" quotePrefix="1" applyNumberFormat="1" applyBorder="1" applyAlignment="1">
      <alignment horizontal="left" vertical="top" wrapText="1"/>
    </xf>
    <xf numFmtId="2" fontId="0" fillId="0" borderId="1" xfId="0" quotePrefix="1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8" fillId="0" borderId="1" xfId="0" applyNumberFormat="1" applyFont="1" applyBorder="1" applyAlignment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/>
    </xf>
    <xf numFmtId="0" fontId="20" fillId="0" borderId="1" xfId="0" quotePrefix="1" applyFont="1" applyBorder="1" applyAlignment="1">
      <alignment horizontal="left" vertical="top" wrapText="1"/>
    </xf>
    <xf numFmtId="0" fontId="5" fillId="2" borderId="1" xfId="2" applyNumberFormat="1" applyFont="1" applyFill="1" applyBorder="1" applyAlignment="1" applyProtection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2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2" fillId="2" borderId="1" xfId="2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24" fillId="2" borderId="1" xfId="2" applyNumberFormat="1" applyFont="1" applyFill="1" applyBorder="1" applyAlignment="1" applyProtection="1">
      <alignment horizontal="left" vertical="top" wrapText="1"/>
    </xf>
    <xf numFmtId="0" fontId="26" fillId="2" borderId="1" xfId="2" applyNumberFormat="1" applyFont="1" applyFill="1" applyBorder="1" applyAlignment="1" applyProtection="1">
      <alignment horizontal="left" vertical="top" wrapText="1"/>
    </xf>
    <xf numFmtId="2" fontId="26" fillId="0" borderId="1" xfId="0" applyNumberFormat="1" applyFont="1" applyFill="1" applyBorder="1" applyAlignment="1">
      <alignment horizontal="left" vertical="top" wrapText="1"/>
    </xf>
    <xf numFmtId="0" fontId="29" fillId="2" borderId="1" xfId="2" applyNumberFormat="1" applyFont="1" applyFill="1" applyBorder="1" applyAlignment="1" applyProtection="1">
      <alignment horizontal="left" vertical="top" wrapText="1"/>
    </xf>
    <xf numFmtId="2" fontId="30" fillId="0" borderId="1" xfId="0" applyNumberFormat="1" applyFont="1" applyFill="1" applyBorder="1" applyAlignment="1">
      <alignment horizontal="left" vertical="top"/>
    </xf>
    <xf numFmtId="2" fontId="31" fillId="0" borderId="1" xfId="0" applyNumberFormat="1" applyFont="1" applyFill="1" applyBorder="1" applyAlignment="1">
      <alignment horizontal="left" vertical="top" wrapText="1"/>
    </xf>
    <xf numFmtId="0" fontId="31" fillId="2" borderId="1" xfId="2" applyNumberFormat="1" applyFont="1" applyFill="1" applyBorder="1" applyAlignment="1" applyProtection="1">
      <alignment horizontal="left" vertical="top" wrapText="1"/>
    </xf>
    <xf numFmtId="0" fontId="32" fillId="2" borderId="1" xfId="2" applyNumberFormat="1" applyFont="1" applyFill="1" applyBorder="1" applyAlignment="1" applyProtection="1">
      <alignment horizontal="left" vertical="top" wrapText="1"/>
    </xf>
    <xf numFmtId="2" fontId="0" fillId="0" borderId="1" xfId="0" applyNumberFormat="1" applyBorder="1"/>
    <xf numFmtId="0" fontId="1" fillId="0" borderId="1" xfId="0" applyFont="1" applyBorder="1"/>
    <xf numFmtId="2" fontId="0" fillId="0" borderId="4" xfId="0" applyNumberFormat="1" applyBorder="1"/>
    <xf numFmtId="0" fontId="18" fillId="3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left" vertical="top"/>
    </xf>
    <xf numFmtId="0" fontId="10" fillId="6" borderId="1" xfId="0" applyFont="1" applyFill="1" applyBorder="1" applyAlignment="1">
      <alignment horizontal="left" vertical="top" wrapText="1"/>
    </xf>
    <xf numFmtId="2" fontId="16" fillId="7" borderId="1" xfId="0" applyNumberFormat="1" applyFont="1" applyFill="1" applyBorder="1" applyAlignment="1">
      <alignment horizontal="left" vertical="top" wrapText="1"/>
    </xf>
    <xf numFmtId="2" fontId="4" fillId="6" borderId="1" xfId="0" applyNumberFormat="1" applyFont="1" applyFill="1" applyBorder="1" applyAlignment="1">
      <alignment horizontal="left" vertical="top" wrapText="1"/>
    </xf>
    <xf numFmtId="0" fontId="5" fillId="9" borderId="1" xfId="2" applyNumberFormat="1" applyFont="1" applyFill="1" applyBorder="1" applyAlignment="1" applyProtection="1">
      <alignment horizontal="left" vertical="top" wrapText="1"/>
    </xf>
    <xf numFmtId="0" fontId="1" fillId="8" borderId="1" xfId="0" applyFont="1" applyFill="1" applyBorder="1"/>
    <xf numFmtId="49" fontId="6" fillId="10" borderId="1" xfId="1" applyNumberFormat="1" applyFont="1" applyFill="1" applyBorder="1" applyAlignment="1">
      <alignment horizontal="left" vertical="top" wrapText="1"/>
    </xf>
    <xf numFmtId="0" fontId="6" fillId="10" borderId="1" xfId="1" applyFont="1" applyFill="1" applyBorder="1" applyAlignment="1">
      <alignment horizontal="left" wrapText="1"/>
    </xf>
    <xf numFmtId="0" fontId="6" fillId="10" borderId="1" xfId="1" applyFont="1" applyFill="1" applyBorder="1" applyAlignment="1">
      <alignment horizontal="left" vertical="top" wrapText="1"/>
    </xf>
    <xf numFmtId="2" fontId="7" fillId="10" borderId="1" xfId="0" applyNumberFormat="1" applyFont="1" applyFill="1" applyBorder="1" applyAlignment="1">
      <alignment horizontal="left" vertical="top"/>
    </xf>
    <xf numFmtId="0" fontId="34" fillId="10" borderId="1" xfId="0" applyFont="1" applyFill="1" applyBorder="1" applyAlignment="1">
      <alignment vertical="top"/>
    </xf>
    <xf numFmtId="0" fontId="33" fillId="0" borderId="1" xfId="0" applyFont="1" applyBorder="1" applyAlignment="1">
      <alignment vertical="top" wrapText="1"/>
    </xf>
    <xf numFmtId="0" fontId="11" fillId="3" borderId="1" xfId="0" quotePrefix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wrapText="1"/>
    </xf>
    <xf numFmtId="0" fontId="33" fillId="3" borderId="1" xfId="0" applyFont="1" applyFill="1" applyBorder="1"/>
    <xf numFmtId="2" fontId="7" fillId="0" borderId="1" xfId="0" applyNumberFormat="1" applyFont="1" applyFill="1" applyBorder="1" applyAlignment="1"/>
    <xf numFmtId="2" fontId="0" fillId="0" borderId="4" xfId="0" applyNumberForma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2" fontId="37" fillId="0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39" fillId="0" borderId="1" xfId="0" applyNumberFormat="1" applyFont="1" applyFill="1" applyBorder="1" applyAlignment="1">
      <alignment horizontal="left"/>
    </xf>
    <xf numFmtId="0" fontId="40" fillId="0" borderId="1" xfId="0" applyFont="1" applyBorder="1" applyAlignment="1">
      <alignment horizontal="left"/>
    </xf>
    <xf numFmtId="2" fontId="27" fillId="0" borderId="1" xfId="0" applyNumberFormat="1" applyFont="1" applyFill="1" applyBorder="1" applyAlignment="1">
      <alignment horizontal="left"/>
    </xf>
    <xf numFmtId="0" fontId="34" fillId="0" borderId="1" xfId="0" applyFont="1" applyBorder="1" applyAlignment="1">
      <alignment horizontal="left"/>
    </xf>
    <xf numFmtId="2" fontId="30" fillId="0" borderId="1" xfId="0" applyNumberFormat="1" applyFont="1" applyFill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8" fillId="6" borderId="1" xfId="0" applyNumberFormat="1" applyFont="1" applyFill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2" fontId="27" fillId="0" borderId="1" xfId="0" applyNumberFormat="1" applyFont="1" applyBorder="1" applyAlignment="1">
      <alignment horizontal="left"/>
    </xf>
    <xf numFmtId="2" fontId="27" fillId="0" borderId="1" xfId="0" applyNumberFormat="1" applyFont="1" applyBorder="1" applyAlignment="1">
      <alignment horizontal="left" wrapText="1"/>
    </xf>
    <xf numFmtId="2" fontId="30" fillId="0" borderId="1" xfId="0" applyNumberFormat="1" applyFont="1" applyBorder="1" applyAlignment="1">
      <alignment horizontal="left" wrapText="1"/>
    </xf>
    <xf numFmtId="2" fontId="7" fillId="3" borderId="1" xfId="0" applyNumberFormat="1" applyFont="1" applyFill="1" applyBorder="1" applyAlignment="1">
      <alignment horizontal="left"/>
    </xf>
    <xf numFmtId="0" fontId="33" fillId="3" borderId="1" xfId="0" applyFont="1" applyFill="1" applyBorder="1" applyAlignment="1">
      <alignment horizontal="left"/>
    </xf>
    <xf numFmtId="2" fontId="30" fillId="0" borderId="1" xfId="0" applyNumberFormat="1" applyFont="1" applyFill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2" fontId="25" fillId="0" borderId="1" xfId="0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 wrapText="1"/>
    </xf>
    <xf numFmtId="0" fontId="36" fillId="0" borderId="1" xfId="0" applyFont="1" applyBorder="1" applyAlignment="1">
      <alignment horizontal="left"/>
    </xf>
    <xf numFmtId="2" fontId="28" fillId="0" borderId="1" xfId="0" applyNumberFormat="1" applyFont="1" applyBorder="1" applyAlignment="1">
      <alignment horizontal="left"/>
    </xf>
    <xf numFmtId="2" fontId="30" fillId="0" borderId="1" xfId="0" applyNumberFormat="1" applyFont="1" applyBorder="1" applyAlignment="1">
      <alignment horizontal="left"/>
    </xf>
    <xf numFmtId="2" fontId="8" fillId="8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45" fillId="3" borderId="0" xfId="0" applyFont="1" applyFill="1"/>
    <xf numFmtId="0" fontId="46" fillId="3" borderId="0" xfId="0" applyFont="1" applyFill="1" applyAlignment="1">
      <alignment vertical="top" wrapText="1"/>
    </xf>
    <xf numFmtId="0" fontId="47" fillId="3" borderId="0" xfId="0" applyFont="1" applyFill="1" applyAlignment="1">
      <alignment vertical="top" wrapText="1"/>
    </xf>
    <xf numFmtId="2" fontId="49" fillId="3" borderId="1" xfId="0" applyNumberFormat="1" applyFont="1" applyFill="1" applyBorder="1" applyAlignment="1">
      <alignment horizontal="left" vertical="top" wrapText="1"/>
    </xf>
    <xf numFmtId="0" fontId="50" fillId="5" borderId="1" xfId="2" applyNumberFormat="1" applyFont="1" applyFill="1" applyBorder="1" applyAlignment="1" applyProtection="1">
      <alignment horizontal="left" vertical="top" wrapText="1"/>
    </xf>
    <xf numFmtId="2" fontId="51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2" fontId="49" fillId="3" borderId="1" xfId="0" applyNumberFormat="1" applyFont="1" applyFill="1" applyBorder="1" applyAlignment="1">
      <alignment horizontal="left"/>
    </xf>
    <xf numFmtId="0" fontId="53" fillId="3" borderId="1" xfId="0" applyFont="1" applyFill="1" applyBorder="1" applyAlignment="1">
      <alignment horizontal="left" wrapText="1"/>
    </xf>
    <xf numFmtId="0" fontId="57" fillId="3" borderId="1" xfId="0" applyFont="1" applyFill="1" applyBorder="1" applyAlignment="1">
      <alignment horizontal="left" vertical="top" wrapText="1"/>
    </xf>
    <xf numFmtId="2" fontId="58" fillId="4" borderId="1" xfId="0" applyNumberFormat="1" applyFont="1" applyFill="1" applyBorder="1" applyAlignment="1">
      <alignment horizontal="left" vertical="top" wrapText="1"/>
    </xf>
    <xf numFmtId="2" fontId="59" fillId="3" borderId="1" xfId="0" applyNumberFormat="1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/>
    </xf>
    <xf numFmtId="0" fontId="18" fillId="3" borderId="1" xfId="2" applyNumberFormat="1" applyFont="1" applyFill="1" applyBorder="1" applyAlignment="1" applyProtection="1">
      <alignment horizontal="left" vertical="top"/>
    </xf>
    <xf numFmtId="2" fontId="51" fillId="3" borderId="1" xfId="0" applyNumberFormat="1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>
      <alignment horizontal="left" vertical="top" wrapText="1"/>
    </xf>
    <xf numFmtId="0" fontId="60" fillId="3" borderId="1" xfId="0" quotePrefix="1" applyFont="1" applyFill="1" applyBorder="1" applyAlignment="1">
      <alignment horizontal="left" vertical="top" wrapText="1"/>
    </xf>
    <xf numFmtId="2" fontId="44" fillId="3" borderId="1" xfId="0" quotePrefix="1" applyNumberFormat="1" applyFont="1" applyFill="1" applyBorder="1" applyAlignment="1">
      <alignment horizontal="left" vertical="top" wrapText="1"/>
    </xf>
    <xf numFmtId="0" fontId="47" fillId="3" borderId="0" xfId="0" applyFont="1" applyFill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0" fontId="19" fillId="8" borderId="1" xfId="0" quotePrefix="1" applyFont="1" applyFill="1" applyBorder="1" applyAlignment="1">
      <alignment horizontal="left" vertical="top" wrapText="1"/>
    </xf>
    <xf numFmtId="2" fontId="1" fillId="8" borderId="1" xfId="0" quotePrefix="1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2" fontId="8" fillId="8" borderId="1" xfId="0" applyNumberFormat="1" applyFont="1" applyFill="1" applyBorder="1" applyAlignment="1">
      <alignment horizontal="left"/>
    </xf>
    <xf numFmtId="0" fontId="9" fillId="8" borderId="1" xfId="0" applyFont="1" applyFill="1" applyBorder="1" applyAlignment="1">
      <alignment horizontal="left" vertical="top" wrapText="1"/>
    </xf>
    <xf numFmtId="2" fontId="8" fillId="8" borderId="4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 wrapText="1"/>
    </xf>
    <xf numFmtId="0" fontId="6" fillId="8" borderId="1" xfId="1" applyFont="1" applyFill="1" applyBorder="1" applyAlignment="1">
      <alignment horizontal="left" vertical="top" wrapText="1"/>
    </xf>
    <xf numFmtId="2" fontId="4" fillId="8" borderId="1" xfId="0" applyNumberFormat="1" applyFont="1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" xfId="1" applyFont="1" applyFill="1" applyBorder="1" applyAlignment="1">
      <alignment horizontal="left" wrapText="1"/>
    </xf>
    <xf numFmtId="2" fontId="8" fillId="8" borderId="1" xfId="0" applyNumberFormat="1" applyFont="1" applyFill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0" fillId="0" borderId="0" xfId="0" applyBorder="1"/>
    <xf numFmtId="2" fontId="63" fillId="0" borderId="1" xfId="0" applyNumberFormat="1" applyFont="1" applyFill="1" applyBorder="1" applyAlignment="1">
      <alignment horizontal="left" vertical="top"/>
    </xf>
    <xf numFmtId="2" fontId="64" fillId="3" borderId="1" xfId="0" applyNumberFormat="1" applyFont="1" applyFill="1" applyBorder="1" applyAlignment="1">
      <alignment horizontal="left" vertical="top" wrapText="1"/>
    </xf>
    <xf numFmtId="0" fontId="54" fillId="3" borderId="0" xfId="0" applyFont="1" applyFill="1" applyAlignment="1">
      <alignment horizontal="left" vertical="top" wrapText="1"/>
    </xf>
    <xf numFmtId="0" fontId="45" fillId="3" borderId="0" xfId="0" applyFont="1" applyFill="1" applyAlignment="1">
      <alignment vertical="top"/>
    </xf>
    <xf numFmtId="0" fontId="57" fillId="8" borderId="1" xfId="0" applyNumberFormat="1" applyFont="1" applyFill="1" applyBorder="1" applyAlignment="1">
      <alignment horizontal="left" vertical="top" wrapText="1"/>
    </xf>
    <xf numFmtId="2" fontId="65" fillId="8" borderId="1" xfId="0" applyNumberFormat="1" applyFont="1" applyFill="1" applyBorder="1" applyAlignment="1">
      <alignment vertical="center" wrapText="1"/>
    </xf>
    <xf numFmtId="49" fontId="8" fillId="8" borderId="1" xfId="0" applyNumberFormat="1" applyFont="1" applyFill="1" applyBorder="1" applyAlignment="1">
      <alignment horizontal="left" vertical="top"/>
    </xf>
    <xf numFmtId="2" fontId="8" fillId="11" borderId="1" xfId="1" applyNumberFormat="1" applyFont="1" applyFill="1" applyBorder="1" applyAlignment="1">
      <alignment horizontal="left" vertical="top" wrapText="1"/>
    </xf>
    <xf numFmtId="49" fontId="10" fillId="8" borderId="1" xfId="1" applyNumberFormat="1" applyFont="1" applyFill="1" applyBorder="1" applyAlignment="1">
      <alignment horizontal="left" vertical="top" wrapText="1"/>
    </xf>
    <xf numFmtId="2" fontId="17" fillId="8" borderId="1" xfId="0" applyNumberFormat="1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left" vertical="top" wrapText="1"/>
    </xf>
    <xf numFmtId="2" fontId="8" fillId="11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2" fontId="8" fillId="8" borderId="4" xfId="0" applyNumberFormat="1" applyFont="1" applyFill="1" applyBorder="1" applyAlignment="1">
      <alignment horizontal="left" vertical="top"/>
    </xf>
    <xf numFmtId="2" fontId="7" fillId="3" borderId="4" xfId="0" applyNumberFormat="1" applyFont="1" applyFill="1" applyBorder="1" applyAlignment="1">
      <alignment horizontal="left" vertical="top"/>
    </xf>
    <xf numFmtId="2" fontId="7" fillId="10" borderId="4" xfId="0" applyNumberFormat="1" applyFont="1" applyFill="1" applyBorder="1" applyAlignment="1">
      <alignment horizontal="left" vertical="top"/>
    </xf>
    <xf numFmtId="2" fontId="8" fillId="8" borderId="4" xfId="0" applyNumberFormat="1" applyFont="1" applyFill="1" applyBorder="1" applyAlignment="1">
      <alignment horizontal="left" wrapText="1"/>
    </xf>
    <xf numFmtId="2" fontId="51" fillId="3" borderId="4" xfId="0" applyNumberFormat="1" applyFont="1" applyFill="1" applyBorder="1" applyAlignment="1">
      <alignment horizontal="left"/>
    </xf>
    <xf numFmtId="2" fontId="8" fillId="6" borderId="4" xfId="0" applyNumberFormat="1" applyFont="1" applyFill="1" applyBorder="1" applyAlignment="1">
      <alignment horizontal="left" wrapText="1"/>
    </xf>
    <xf numFmtId="2" fontId="59" fillId="3" borderId="4" xfId="0" applyNumberFormat="1" applyFont="1" applyFill="1" applyBorder="1" applyAlignment="1">
      <alignment horizontal="left" wrapText="1"/>
    </xf>
    <xf numFmtId="2" fontId="7" fillId="3" borderId="4" xfId="0" applyNumberFormat="1" applyFont="1" applyFill="1" applyBorder="1" applyAlignment="1">
      <alignment horizontal="left"/>
    </xf>
    <xf numFmtId="2" fontId="49" fillId="3" borderId="4" xfId="0" applyNumberFormat="1" applyFont="1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17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left"/>
    </xf>
    <xf numFmtId="0" fontId="22" fillId="2" borderId="0" xfId="2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vertical="top" wrapText="1"/>
    </xf>
    <xf numFmtId="0" fontId="5" fillId="0" borderId="4" xfId="1" applyFont="1" applyBorder="1" applyAlignment="1">
      <alignment horizontal="left" vertical="top" wrapText="1"/>
    </xf>
    <xf numFmtId="2" fontId="7" fillId="0" borderId="6" xfId="0" applyNumberFormat="1" applyFont="1" applyBorder="1" applyAlignment="1">
      <alignment horizontal="left"/>
    </xf>
    <xf numFmtId="0" fontId="5" fillId="0" borderId="2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2" fontId="8" fillId="6" borderId="1" xfId="0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 vertical="top"/>
    </xf>
    <xf numFmtId="0" fontId="1" fillId="8" borderId="1" xfId="0" applyFont="1" applyFill="1" applyBorder="1" applyAlignment="1">
      <alignment horizontal="left" vertical="top"/>
    </xf>
    <xf numFmtId="2" fontId="67" fillId="0" borderId="1" xfId="0" applyNumberFormat="1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11" fillId="0" borderId="1" xfId="0" quotePrefix="1" applyFont="1" applyBorder="1" applyAlignment="1">
      <alignment vertical="top" wrapText="1"/>
    </xf>
    <xf numFmtId="2" fontId="68" fillId="0" borderId="1" xfId="0" applyNumberFormat="1" applyFont="1" applyBorder="1" applyAlignment="1">
      <alignment horizontal="left" vertical="top" wrapText="1"/>
    </xf>
    <xf numFmtId="49" fontId="6" fillId="12" borderId="1" xfId="1" applyNumberFormat="1" applyFont="1" applyFill="1" applyBorder="1" applyAlignment="1">
      <alignment horizontal="left" vertical="top" wrapText="1"/>
    </xf>
    <xf numFmtId="2" fontId="11" fillId="12" borderId="1" xfId="0" quotePrefix="1" applyNumberFormat="1" applyFont="1" applyFill="1" applyBorder="1" applyAlignment="1">
      <alignment horizontal="left" vertical="top" wrapText="1"/>
    </xf>
    <xf numFmtId="0" fontId="6" fillId="12" borderId="1" xfId="1" applyFont="1" applyFill="1" applyBorder="1" applyAlignment="1">
      <alignment horizontal="left" vertical="top" wrapText="1"/>
    </xf>
    <xf numFmtId="2" fontId="0" fillId="12" borderId="4" xfId="0" applyNumberFormat="1" applyFill="1" applyBorder="1" applyAlignment="1">
      <alignment horizontal="left" vertical="top"/>
    </xf>
    <xf numFmtId="2" fontId="0" fillId="12" borderId="1" xfId="0" applyNumberFormat="1" applyFill="1" applyBorder="1" applyAlignment="1">
      <alignment horizontal="left" vertical="top"/>
    </xf>
    <xf numFmtId="2" fontId="7" fillId="12" borderId="1" xfId="0" applyNumberFormat="1" applyFont="1" applyFill="1" applyBorder="1" applyAlignment="1">
      <alignment horizontal="left"/>
    </xf>
    <xf numFmtId="2" fontId="30" fillId="12" borderId="1" xfId="0" applyNumberFormat="1" applyFont="1" applyFill="1" applyBorder="1" applyAlignment="1">
      <alignment horizontal="left"/>
    </xf>
    <xf numFmtId="0" fontId="41" fillId="12" borderId="1" xfId="0" applyFont="1" applyFill="1" applyBorder="1" applyAlignment="1">
      <alignment horizontal="left" vertical="top" wrapText="1"/>
    </xf>
    <xf numFmtId="2" fontId="0" fillId="12" borderId="4" xfId="0" applyNumberFormat="1" applyFill="1" applyBorder="1" applyAlignment="1">
      <alignment horizontal="left"/>
    </xf>
    <xf numFmtId="2" fontId="0" fillId="12" borderId="1" xfId="0" applyNumberFormat="1" applyFill="1" applyBorder="1" applyAlignment="1">
      <alignment horizontal="left"/>
    </xf>
    <xf numFmtId="0" fontId="70" fillId="13" borderId="1" xfId="3" applyFont="1" applyFill="1" applyBorder="1" applyAlignment="1">
      <alignment horizontal="left" vertical="top" wrapText="1"/>
    </xf>
    <xf numFmtId="0" fontId="11" fillId="13" borderId="1" xfId="0" applyFont="1" applyFill="1" applyBorder="1" applyAlignment="1">
      <alignment horizontal="left" vertical="top" wrapText="1"/>
    </xf>
    <xf numFmtId="2" fontId="11" fillId="13" borderId="1" xfId="0" quotePrefix="1" applyNumberFormat="1" applyFont="1" applyFill="1" applyBorder="1" applyAlignment="1">
      <alignment horizontal="left" vertical="top" wrapText="1"/>
    </xf>
    <xf numFmtId="2" fontId="7" fillId="13" borderId="1" xfId="0" applyNumberFormat="1" applyFont="1" applyFill="1" applyBorder="1" applyAlignment="1">
      <alignment horizontal="left"/>
    </xf>
    <xf numFmtId="2" fontId="63" fillId="13" borderId="1" xfId="0" applyNumberFormat="1" applyFont="1" applyFill="1" applyBorder="1" applyAlignment="1">
      <alignment horizontal="left" vertical="top"/>
    </xf>
    <xf numFmtId="0" fontId="33" fillId="13" borderId="1" xfId="0" applyFont="1" applyFill="1" applyBorder="1" applyAlignment="1">
      <alignment vertical="top" wrapText="1"/>
    </xf>
    <xf numFmtId="2" fontId="0" fillId="13" borderId="4" xfId="0" applyNumberFormat="1" applyFill="1" applyBorder="1" applyAlignment="1">
      <alignment horizontal="left" vertical="top"/>
    </xf>
    <xf numFmtId="2" fontId="0" fillId="13" borderId="4" xfId="0" applyNumberFormat="1" applyFill="1" applyBorder="1" applyAlignment="1">
      <alignment horizontal="left"/>
    </xf>
    <xf numFmtId="2" fontId="0" fillId="13" borderId="1" xfId="0" applyNumberFormat="1" applyFill="1" applyBorder="1" applyAlignment="1">
      <alignment horizontal="left" vertical="top"/>
    </xf>
    <xf numFmtId="0" fontId="11" fillId="12" borderId="1" xfId="0" applyFont="1" applyFill="1" applyBorder="1" applyAlignment="1">
      <alignment horizontal="left" vertical="top" wrapText="1"/>
    </xf>
    <xf numFmtId="0" fontId="70" fillId="12" borderId="1" xfId="3" applyFont="1" applyFill="1" applyBorder="1" applyAlignment="1">
      <alignment horizontal="left" vertical="top" wrapText="1"/>
    </xf>
    <xf numFmtId="2" fontId="63" fillId="12" borderId="1" xfId="0" applyNumberFormat="1" applyFont="1" applyFill="1" applyBorder="1" applyAlignment="1">
      <alignment horizontal="left" vertical="top"/>
    </xf>
    <xf numFmtId="0" fontId="33" fillId="12" borderId="1" xfId="0" applyFont="1" applyFill="1" applyBorder="1" applyAlignment="1">
      <alignment vertical="top" wrapText="1"/>
    </xf>
    <xf numFmtId="49" fontId="6" fillId="13" borderId="1" xfId="1" applyNumberFormat="1" applyFont="1" applyFill="1" applyBorder="1" applyAlignment="1">
      <alignment horizontal="left" vertical="top" wrapText="1"/>
    </xf>
    <xf numFmtId="0" fontId="5" fillId="13" borderId="1" xfId="1" applyFont="1" applyFill="1" applyBorder="1" applyAlignment="1">
      <alignment horizontal="left" vertical="top" wrapText="1"/>
    </xf>
    <xf numFmtId="0" fontId="6" fillId="13" borderId="1" xfId="1" applyFont="1" applyFill="1" applyBorder="1" applyAlignment="1">
      <alignment horizontal="left" vertical="top" wrapText="1"/>
    </xf>
    <xf numFmtId="2" fontId="7" fillId="13" borderId="1" xfId="0" applyNumberFormat="1" applyFont="1" applyFill="1" applyBorder="1" applyAlignment="1">
      <alignment horizontal="left" vertical="top"/>
    </xf>
    <xf numFmtId="0" fontId="1" fillId="13" borderId="1" xfId="0" applyFont="1" applyFill="1" applyBorder="1" applyAlignment="1">
      <alignment horizontal="left" vertical="top" wrapText="1"/>
    </xf>
    <xf numFmtId="2" fontId="8" fillId="14" borderId="1" xfId="1" applyNumberFormat="1" applyFont="1" applyFill="1" applyBorder="1" applyAlignment="1">
      <alignment horizontal="left" vertical="top" wrapText="1"/>
    </xf>
    <xf numFmtId="2" fontId="8" fillId="12" borderId="1" xfId="0" applyNumberFormat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2" fontId="8" fillId="12" borderId="4" xfId="0" applyNumberFormat="1" applyFont="1" applyFill="1" applyBorder="1" applyAlignment="1">
      <alignment horizontal="left"/>
    </xf>
    <xf numFmtId="49" fontId="7" fillId="12" borderId="1" xfId="0" applyNumberFormat="1" applyFon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 vertical="top"/>
    </xf>
    <xf numFmtId="0" fontId="71" fillId="0" borderId="1" xfId="0" applyNumberFormat="1" applyFont="1" applyBorder="1" applyAlignment="1">
      <alignment horizontal="left" vertical="top" wrapText="1"/>
    </xf>
    <xf numFmtId="0" fontId="22" fillId="0" borderId="1" xfId="2" applyNumberFormat="1" applyFont="1" applyFill="1" applyBorder="1" applyAlignment="1" applyProtection="1">
      <alignment horizontal="left" vertical="top" wrapText="1"/>
    </xf>
    <xf numFmtId="0" fontId="33" fillId="0" borderId="1" xfId="0" applyFont="1" applyFill="1" applyBorder="1" applyAlignment="1">
      <alignment horizontal="left"/>
    </xf>
    <xf numFmtId="2" fontId="0" fillId="0" borderId="4" xfId="0" applyNumberFormat="1" applyFill="1" applyBorder="1" applyAlignment="1">
      <alignment horizontal="left"/>
    </xf>
    <xf numFmtId="0" fontId="11" fillId="12" borderId="1" xfId="0" quotePrefix="1" applyFont="1" applyFill="1" applyBorder="1" applyAlignment="1">
      <alignment horizontal="left" vertical="top" wrapText="1"/>
    </xf>
    <xf numFmtId="0" fontId="5" fillId="12" borderId="4" xfId="1" applyFont="1" applyFill="1" applyBorder="1" applyAlignment="1">
      <alignment horizontal="left" vertical="top" wrapText="1"/>
    </xf>
    <xf numFmtId="2" fontId="7" fillId="12" borderId="6" xfId="0" applyNumberFormat="1" applyFont="1" applyFill="1" applyBorder="1" applyAlignment="1">
      <alignment horizontal="left"/>
    </xf>
    <xf numFmtId="0" fontId="12" fillId="12" borderId="1" xfId="0" quotePrefix="1" applyFont="1" applyFill="1" applyBorder="1" applyAlignment="1">
      <alignment horizontal="left" vertical="top" wrapText="1"/>
    </xf>
    <xf numFmtId="2" fontId="0" fillId="12" borderId="1" xfId="0" applyNumberFormat="1" applyFill="1" applyBorder="1" applyAlignment="1">
      <alignment horizontal="left" vertical="top" wrapText="1"/>
    </xf>
    <xf numFmtId="0" fontId="20" fillId="0" borderId="2" xfId="0" quotePrefix="1" applyFont="1" applyBorder="1" applyAlignment="1">
      <alignment horizontal="left" vertical="top" wrapText="1"/>
    </xf>
    <xf numFmtId="2" fontId="0" fillId="0" borderId="2" xfId="0" quotePrefix="1" applyNumberFormat="1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left"/>
    </xf>
    <xf numFmtId="2" fontId="0" fillId="13" borderId="1" xfId="0" applyNumberFormat="1" applyFill="1" applyBorder="1" applyAlignment="1">
      <alignment horizontal="left"/>
    </xf>
    <xf numFmtId="0" fontId="70" fillId="0" borderId="0" xfId="0" applyFont="1"/>
    <xf numFmtId="0" fontId="73" fillId="0" borderId="0" xfId="0" applyFont="1" applyBorder="1"/>
    <xf numFmtId="4" fontId="70" fillId="0" borderId="0" xfId="0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72" fillId="0" borderId="0" xfId="0" applyFont="1" applyFill="1"/>
    <xf numFmtId="0" fontId="1" fillId="0" borderId="0" xfId="0" applyFont="1" applyAlignment="1">
      <alignment horizontal="left"/>
    </xf>
  </cellXfs>
  <cellStyles count="4">
    <cellStyle name="TableStyleLight1" xfId="3"/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colors>
    <mruColors>
      <color rgb="FF0000FF"/>
      <color rgb="FFFF00FF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topLeftCell="A121" workbookViewId="0">
      <selection activeCell="I130" sqref="I130"/>
    </sheetView>
  </sheetViews>
  <sheetFormatPr defaultRowHeight="13.8"/>
  <cols>
    <col min="1" max="1" width="9.44140625" bestFit="1" customWidth="1"/>
    <col min="2" max="2" width="19.6640625" customWidth="1"/>
    <col min="3" max="3" width="58.109375" customWidth="1"/>
    <col min="4" max="4" width="16.77734375" customWidth="1"/>
    <col min="5" max="5" width="10.77734375" hidden="1" customWidth="1"/>
    <col min="6" max="6" width="10.88671875" hidden="1" customWidth="1"/>
    <col min="7" max="7" width="10.21875" hidden="1" customWidth="1"/>
    <col min="8" max="8" width="8.77734375" hidden="1" customWidth="1"/>
    <col min="9" max="9" width="16" customWidth="1"/>
  </cols>
  <sheetData>
    <row r="1" spans="1:10" s="1" customFormat="1"/>
    <row r="2" spans="1:10" s="1" customFormat="1" ht="15.6">
      <c r="D2" s="228" t="s">
        <v>149</v>
      </c>
      <c r="E2" s="229"/>
    </row>
    <row r="3" spans="1:10" s="1" customFormat="1" ht="15.6">
      <c r="D3" s="230" t="s">
        <v>150</v>
      </c>
      <c r="E3" s="229"/>
    </row>
    <row r="4" spans="1:10" s="1" customFormat="1" ht="15.6">
      <c r="D4" s="230" t="s">
        <v>151</v>
      </c>
      <c r="E4" s="229"/>
    </row>
    <row r="5" spans="1:10" s="1" customFormat="1" ht="15.6">
      <c r="D5" s="230" t="s">
        <v>152</v>
      </c>
      <c r="E5" s="229"/>
    </row>
    <row r="6" spans="1:10" s="1" customFormat="1" ht="15.6">
      <c r="D6" s="230" t="s">
        <v>153</v>
      </c>
      <c r="E6" s="229"/>
    </row>
    <row r="7" spans="1:10" s="1" customFormat="1"/>
    <row r="8" spans="1:10" s="1" customFormat="1"/>
    <row r="9" spans="1:10" s="1" customFormat="1"/>
    <row r="10" spans="1:10" ht="17.399999999999999">
      <c r="A10" s="231" t="s">
        <v>0</v>
      </c>
      <c r="B10" s="231"/>
      <c r="C10" s="231"/>
      <c r="D10" s="1"/>
      <c r="E10" s="1"/>
    </row>
    <row r="11" spans="1:10">
      <c r="A11" s="2"/>
      <c r="B11" s="1"/>
      <c r="C11" s="1"/>
      <c r="D11" s="1"/>
      <c r="E11" s="1"/>
    </row>
    <row r="12" spans="1:10" ht="14.4">
      <c r="A12" s="2"/>
      <c r="B12" s="1"/>
      <c r="C12" s="1"/>
      <c r="D12" s="232"/>
      <c r="E12" s="232"/>
    </row>
    <row r="13" spans="1:10" ht="47.4" customHeight="1">
      <c r="A13" s="19" t="s">
        <v>1</v>
      </c>
      <c r="B13" s="20" t="s">
        <v>136</v>
      </c>
      <c r="C13" s="21" t="s">
        <v>2</v>
      </c>
      <c r="D13" s="147" t="s">
        <v>118</v>
      </c>
      <c r="E13" s="22" t="s">
        <v>113</v>
      </c>
      <c r="F13" s="32"/>
      <c r="G13" s="133" t="s">
        <v>98</v>
      </c>
      <c r="H13" s="133" t="s">
        <v>99</v>
      </c>
      <c r="I13" s="132" t="s">
        <v>155</v>
      </c>
      <c r="J13" s="233"/>
    </row>
    <row r="14" spans="1:10" ht="15.6">
      <c r="A14" s="145" t="s">
        <v>3</v>
      </c>
      <c r="B14" s="146" t="s">
        <v>84</v>
      </c>
      <c r="C14" s="121"/>
      <c r="D14" s="131">
        <f>D15+D16+D23+D24+D25+D26+D27</f>
        <v>1947500</v>
      </c>
      <c r="E14" s="131">
        <f>E15+E16+E23+E25+E27</f>
        <v>5860000</v>
      </c>
      <c r="F14" s="51"/>
      <c r="G14" s="131">
        <f>G15+G16+G23+G25+G27</f>
        <v>7807500</v>
      </c>
      <c r="H14" s="148">
        <f>H15+H16+H23+H25+H27</f>
        <v>2750000</v>
      </c>
      <c r="I14" s="131">
        <f>I15+I16+I23+I24+I25+I26+I27</f>
        <v>10521560</v>
      </c>
      <c r="J14" s="233"/>
    </row>
    <row r="15" spans="1:10" ht="15.6">
      <c r="A15" s="4" t="s">
        <v>4</v>
      </c>
      <c r="B15" s="8"/>
      <c r="C15" s="18" t="s">
        <v>77</v>
      </c>
      <c r="D15" s="31">
        <v>147500</v>
      </c>
      <c r="E15" s="31"/>
      <c r="F15" s="42"/>
      <c r="G15" s="43">
        <f t="shared" ref="G15:G37" si="0">SUM(D15:E15)</f>
        <v>147500</v>
      </c>
      <c r="H15" s="43"/>
      <c r="I15" s="41">
        <f>SUM(F15:G15)</f>
        <v>147500</v>
      </c>
      <c r="J15" s="233"/>
    </row>
    <row r="16" spans="1:10" s="1" customFormat="1" ht="15.6">
      <c r="A16" s="58" t="s">
        <v>103</v>
      </c>
      <c r="B16" s="59" t="s">
        <v>102</v>
      </c>
      <c r="C16" s="60"/>
      <c r="D16" s="46">
        <f>SUM(D17:D22)</f>
        <v>0</v>
      </c>
      <c r="E16" s="46">
        <f>SUM(E17:E22)</f>
        <v>4380000</v>
      </c>
      <c r="F16" s="61"/>
      <c r="G16" s="46">
        <f t="shared" ref="G16:H16" si="1">SUM(G17:G22)</f>
        <v>4380000</v>
      </c>
      <c r="H16" s="149">
        <f t="shared" si="1"/>
        <v>80000</v>
      </c>
      <c r="I16" s="46">
        <f t="shared" ref="I16" si="2">SUM(I17:I22)</f>
        <v>4560000</v>
      </c>
      <c r="J16" s="233"/>
    </row>
    <row r="17" spans="1:12" s="1" customFormat="1" ht="31.2">
      <c r="A17" s="4" t="s">
        <v>72</v>
      </c>
      <c r="B17" s="15" t="s">
        <v>79</v>
      </c>
      <c r="C17" s="18" t="s">
        <v>45</v>
      </c>
      <c r="D17" s="31"/>
      <c r="E17" s="65">
        <v>700000</v>
      </c>
      <c r="F17" s="66" t="s">
        <v>92</v>
      </c>
      <c r="G17" s="67">
        <f t="shared" si="0"/>
        <v>700000</v>
      </c>
      <c r="H17" s="67"/>
      <c r="I17" s="68">
        <f t="shared" ref="I17:I23" si="3">SUM(F17:G17)</f>
        <v>700000</v>
      </c>
      <c r="J17" s="233"/>
    </row>
    <row r="18" spans="1:12" s="1" customFormat="1" ht="39" customHeight="1">
      <c r="A18" s="4" t="s">
        <v>72</v>
      </c>
      <c r="B18" s="15" t="s">
        <v>79</v>
      </c>
      <c r="C18" s="14" t="s">
        <v>46</v>
      </c>
      <c r="D18" s="31"/>
      <c r="E18" s="31">
        <v>1250000</v>
      </c>
      <c r="F18" s="97" t="s">
        <v>100</v>
      </c>
      <c r="G18" s="63">
        <f t="shared" si="0"/>
        <v>1250000</v>
      </c>
      <c r="H18" s="63"/>
      <c r="I18" s="64">
        <f t="shared" si="3"/>
        <v>1250000</v>
      </c>
      <c r="J18" s="233"/>
    </row>
    <row r="19" spans="1:12" s="1" customFormat="1" ht="15.6">
      <c r="A19" s="4" t="s">
        <v>72</v>
      </c>
      <c r="B19" s="15" t="s">
        <v>79</v>
      </c>
      <c r="C19" s="18" t="s">
        <v>47</v>
      </c>
      <c r="D19" s="31"/>
      <c r="E19" s="71">
        <v>150000</v>
      </c>
      <c r="F19" s="72" t="s">
        <v>91</v>
      </c>
      <c r="G19" s="67">
        <f t="shared" si="0"/>
        <v>150000</v>
      </c>
      <c r="H19" s="67"/>
      <c r="I19" s="68">
        <f t="shared" si="3"/>
        <v>150000</v>
      </c>
      <c r="J19" s="233"/>
    </row>
    <row r="20" spans="1:12" s="1" customFormat="1" ht="15.6">
      <c r="A20" s="4" t="s">
        <v>72</v>
      </c>
      <c r="B20" s="15" t="s">
        <v>79</v>
      </c>
      <c r="C20" s="18" t="s">
        <v>141</v>
      </c>
      <c r="D20" s="31"/>
      <c r="E20" s="71"/>
      <c r="F20" s="72"/>
      <c r="G20" s="67"/>
      <c r="H20" s="67"/>
      <c r="I20" s="210">
        <v>180000</v>
      </c>
      <c r="J20" s="233"/>
    </row>
    <row r="21" spans="1:12" s="1" customFormat="1" ht="37.799999999999997" customHeight="1">
      <c r="A21" s="4" t="s">
        <v>72</v>
      </c>
      <c r="B21" s="15" t="s">
        <v>79</v>
      </c>
      <c r="C21" s="14" t="s">
        <v>71</v>
      </c>
      <c r="D21" s="31"/>
      <c r="E21" s="69">
        <v>2200000</v>
      </c>
      <c r="F21" s="70" t="s">
        <v>101</v>
      </c>
      <c r="G21" s="67">
        <f t="shared" si="0"/>
        <v>2200000</v>
      </c>
      <c r="H21" s="67"/>
      <c r="I21" s="68">
        <f t="shared" si="3"/>
        <v>2200000</v>
      </c>
      <c r="J21" s="233"/>
    </row>
    <row r="22" spans="1:12" s="1" customFormat="1" ht="15.6">
      <c r="A22" s="4" t="s">
        <v>73</v>
      </c>
      <c r="B22" s="18" t="s">
        <v>104</v>
      </c>
      <c r="C22" s="14" t="s">
        <v>85</v>
      </c>
      <c r="D22" s="31"/>
      <c r="E22" s="73">
        <v>80000</v>
      </c>
      <c r="F22" s="74" t="s">
        <v>90</v>
      </c>
      <c r="G22" s="67">
        <f t="shared" si="0"/>
        <v>80000</v>
      </c>
      <c r="H22" s="67">
        <v>80000</v>
      </c>
      <c r="I22" s="68">
        <f t="shared" si="3"/>
        <v>80000</v>
      </c>
      <c r="J22" s="233"/>
    </row>
    <row r="23" spans="1:12" s="1" customFormat="1" ht="36">
      <c r="A23" s="4" t="s">
        <v>39</v>
      </c>
      <c r="B23" s="172" t="s">
        <v>138</v>
      </c>
      <c r="C23" s="18" t="s">
        <v>41</v>
      </c>
      <c r="D23" s="31"/>
      <c r="E23" s="75">
        <v>300000</v>
      </c>
      <c r="F23" s="76" t="s">
        <v>92</v>
      </c>
      <c r="G23" s="67">
        <f t="shared" ref="G23:G25" si="4">SUM(D23:E23)</f>
        <v>300000</v>
      </c>
      <c r="H23" s="67"/>
      <c r="I23" s="68">
        <f t="shared" si="3"/>
        <v>300000</v>
      </c>
      <c r="J23" s="233"/>
    </row>
    <row r="24" spans="1:12" s="1" customFormat="1" ht="36">
      <c r="A24" s="216" t="s">
        <v>39</v>
      </c>
      <c r="B24" s="172" t="s">
        <v>138</v>
      </c>
      <c r="C24" s="18" t="s">
        <v>137</v>
      </c>
      <c r="D24" s="31"/>
      <c r="E24" s="75"/>
      <c r="F24" s="76"/>
      <c r="G24" s="67"/>
      <c r="H24" s="67"/>
      <c r="I24" s="210">
        <v>40000</v>
      </c>
      <c r="J24" s="233"/>
    </row>
    <row r="25" spans="1:12" s="1" customFormat="1" ht="74.400000000000006" customHeight="1">
      <c r="A25" s="175" t="s">
        <v>38</v>
      </c>
      <c r="B25" s="173" t="s">
        <v>139</v>
      </c>
      <c r="C25" s="174" t="s">
        <v>40</v>
      </c>
      <c r="D25" s="62"/>
      <c r="E25" s="75">
        <v>130000</v>
      </c>
      <c r="F25" s="76" t="s">
        <v>92</v>
      </c>
      <c r="G25" s="67">
        <f t="shared" si="4"/>
        <v>130000</v>
      </c>
      <c r="H25" s="67"/>
      <c r="I25" s="68">
        <f>SUM(F25:G25)</f>
        <v>130000</v>
      </c>
      <c r="J25" s="233"/>
    </row>
    <row r="26" spans="1:12" s="1" customFormat="1" ht="15.6">
      <c r="A26" s="4"/>
      <c r="B26" s="18"/>
      <c r="C26" s="14"/>
      <c r="D26" s="31"/>
      <c r="E26" s="73"/>
      <c r="F26" s="74"/>
      <c r="G26" s="67"/>
      <c r="H26" s="67"/>
      <c r="I26" s="68"/>
      <c r="J26" s="233"/>
    </row>
    <row r="27" spans="1:12" s="1" customFormat="1" ht="15.6">
      <c r="A27" s="52" t="s">
        <v>5</v>
      </c>
      <c r="B27" s="53"/>
      <c r="C27" s="54"/>
      <c r="D27" s="55">
        <f>SUM(D28:D37)</f>
        <v>1800000</v>
      </c>
      <c r="E27" s="55">
        <f>SUM(E28:E37)</f>
        <v>1050000</v>
      </c>
      <c r="F27" s="56"/>
      <c r="G27" s="55">
        <f t="shared" ref="G27:H27" si="5">SUM(G28:G37)</f>
        <v>2850000</v>
      </c>
      <c r="H27" s="150">
        <f t="shared" si="5"/>
        <v>2670000</v>
      </c>
      <c r="I27" s="55">
        <f t="shared" ref="I27" si="6">SUM(I28:I37)</f>
        <v>5344060</v>
      </c>
      <c r="J27" s="233"/>
    </row>
    <row r="28" spans="1:12" s="1" customFormat="1" ht="21.6" customHeight="1">
      <c r="A28" s="6" t="s">
        <v>5</v>
      </c>
      <c r="B28" s="8"/>
      <c r="C28" s="14" t="s">
        <v>70</v>
      </c>
      <c r="D28" s="69"/>
      <c r="E28" s="75">
        <v>870000</v>
      </c>
      <c r="F28" s="98" t="s">
        <v>105</v>
      </c>
      <c r="G28" s="67">
        <f t="shared" si="0"/>
        <v>870000</v>
      </c>
      <c r="H28" s="67">
        <v>870000</v>
      </c>
      <c r="I28" s="68">
        <f>SUM(F28:G28)</f>
        <v>870000</v>
      </c>
      <c r="J28" s="233"/>
    </row>
    <row r="29" spans="1:12" s="1" customFormat="1" ht="21.6" customHeight="1">
      <c r="A29" s="177" t="s">
        <v>5</v>
      </c>
      <c r="B29" s="178"/>
      <c r="C29" s="179" t="s">
        <v>70</v>
      </c>
      <c r="D29" s="182"/>
      <c r="E29" s="183"/>
      <c r="F29" s="184"/>
      <c r="G29" s="185"/>
      <c r="H29" s="185"/>
      <c r="I29" s="186">
        <v>205000</v>
      </c>
      <c r="J29" s="233"/>
    </row>
    <row r="30" spans="1:12" s="1" customFormat="1" ht="30" customHeight="1">
      <c r="A30" s="6" t="s">
        <v>5</v>
      </c>
      <c r="B30" s="8"/>
      <c r="C30" s="14" t="s">
        <v>44</v>
      </c>
      <c r="D30" s="69"/>
      <c r="E30" s="37">
        <v>180000</v>
      </c>
      <c r="F30" s="77" t="s">
        <v>86</v>
      </c>
      <c r="G30" s="63">
        <f t="shared" si="0"/>
        <v>180000</v>
      </c>
      <c r="H30" s="63"/>
      <c r="I30" s="64">
        <v>170000</v>
      </c>
      <c r="J30" s="233"/>
    </row>
    <row r="31" spans="1:12" ht="13.8" customHeight="1">
      <c r="A31" s="6" t="s">
        <v>5</v>
      </c>
      <c r="B31" s="9"/>
      <c r="C31" s="14" t="s">
        <v>6</v>
      </c>
      <c r="D31" s="81">
        <v>300000</v>
      </c>
      <c r="E31" s="81"/>
      <c r="F31" s="78" t="s">
        <v>87</v>
      </c>
      <c r="G31" s="67">
        <f t="shared" si="0"/>
        <v>300000</v>
      </c>
      <c r="H31" s="67">
        <v>300000</v>
      </c>
      <c r="I31" s="68">
        <f>SUM(F31:G31)</f>
        <v>300000</v>
      </c>
      <c r="J31" s="234"/>
      <c r="K31" s="134"/>
      <c r="L31" s="134"/>
    </row>
    <row r="32" spans="1:12" s="1" customFormat="1" ht="13.8" customHeight="1">
      <c r="A32" s="200" t="s">
        <v>5</v>
      </c>
      <c r="B32" s="201"/>
      <c r="C32" s="202" t="s">
        <v>6</v>
      </c>
      <c r="D32" s="190"/>
      <c r="E32" s="190"/>
      <c r="F32" s="226"/>
      <c r="G32" s="194"/>
      <c r="H32" s="194"/>
      <c r="I32" s="227">
        <v>531560</v>
      </c>
      <c r="J32" s="234"/>
      <c r="K32" s="134"/>
      <c r="L32" s="134"/>
    </row>
    <row r="33" spans="1:12" ht="19.8" customHeight="1">
      <c r="A33" s="6" t="s">
        <v>5</v>
      </c>
      <c r="B33" s="9"/>
      <c r="C33" s="14" t="s">
        <v>7</v>
      </c>
      <c r="D33" s="170">
        <v>1300000</v>
      </c>
      <c r="E33" s="170"/>
      <c r="F33" s="97" t="s">
        <v>89</v>
      </c>
      <c r="G33" s="63">
        <f t="shared" si="0"/>
        <v>1300000</v>
      </c>
      <c r="H33" s="63">
        <v>1300000</v>
      </c>
      <c r="I33" s="64">
        <v>1875000</v>
      </c>
      <c r="J33" s="234"/>
      <c r="K33" s="134"/>
      <c r="L33" s="134"/>
    </row>
    <row r="34" spans="1:12" s="1" customFormat="1" ht="19.8" customHeight="1">
      <c r="A34" s="200" t="s">
        <v>5</v>
      </c>
      <c r="B34" s="201"/>
      <c r="C34" s="202" t="s">
        <v>7</v>
      </c>
      <c r="D34" s="203"/>
      <c r="E34" s="203"/>
      <c r="F34" s="204"/>
      <c r="G34" s="193"/>
      <c r="H34" s="193"/>
      <c r="I34" s="195">
        <v>210000</v>
      </c>
      <c r="J34" s="234"/>
      <c r="K34" s="134"/>
      <c r="L34" s="134"/>
    </row>
    <row r="35" spans="1:12" s="1" customFormat="1" ht="36" customHeight="1">
      <c r="A35" s="6" t="s">
        <v>5</v>
      </c>
      <c r="B35" s="9"/>
      <c r="C35" s="14" t="s">
        <v>129</v>
      </c>
      <c r="D35" s="170"/>
      <c r="E35" s="170"/>
      <c r="F35" s="97"/>
      <c r="G35" s="63"/>
      <c r="H35" s="63"/>
      <c r="I35" s="211">
        <v>900000</v>
      </c>
      <c r="J35" s="234"/>
      <c r="K35" s="134"/>
      <c r="L35" s="134"/>
    </row>
    <row r="36" spans="1:12" s="1" customFormat="1" ht="36" customHeight="1">
      <c r="A36" s="200" t="s">
        <v>5</v>
      </c>
      <c r="B36" s="201"/>
      <c r="C36" s="202" t="s">
        <v>129</v>
      </c>
      <c r="D36" s="203"/>
      <c r="E36" s="203"/>
      <c r="F36" s="204"/>
      <c r="G36" s="193"/>
      <c r="H36" s="193"/>
      <c r="I36" s="195">
        <v>82500</v>
      </c>
      <c r="J36" s="234"/>
      <c r="K36" s="134"/>
      <c r="L36" s="134"/>
    </row>
    <row r="37" spans="1:12" ht="27.6">
      <c r="A37" s="6" t="s">
        <v>5</v>
      </c>
      <c r="B37" s="9"/>
      <c r="C37" s="14" t="s">
        <v>8</v>
      </c>
      <c r="D37" s="170">
        <v>200000</v>
      </c>
      <c r="E37" s="170"/>
      <c r="F37" s="97" t="s">
        <v>88</v>
      </c>
      <c r="G37" s="63">
        <f t="shared" si="0"/>
        <v>200000</v>
      </c>
      <c r="H37" s="63">
        <v>200000</v>
      </c>
      <c r="I37" s="64">
        <f>SUM(F37:G37)</f>
        <v>200000</v>
      </c>
      <c r="J37" s="233"/>
    </row>
    <row r="38" spans="1:12" s="1" customFormat="1" ht="19.2" customHeight="1">
      <c r="A38" s="129" t="s">
        <v>75</v>
      </c>
      <c r="B38" s="144" t="s">
        <v>76</v>
      </c>
      <c r="C38" s="130"/>
      <c r="D38" s="131">
        <f>SUM(D39:D50)</f>
        <v>0</v>
      </c>
      <c r="E38" s="131">
        <f>SUM(E41:E48)</f>
        <v>358600</v>
      </c>
      <c r="F38" s="171"/>
      <c r="G38" s="131">
        <f t="shared" ref="G38:H38" si="7">SUM(G41:G48)</f>
        <v>358600</v>
      </c>
      <c r="H38" s="148">
        <f t="shared" si="7"/>
        <v>0</v>
      </c>
      <c r="I38" s="131">
        <f>SUM(I39:I50)</f>
        <v>7394311</v>
      </c>
      <c r="J38" s="233"/>
    </row>
    <row r="39" spans="1:12" s="1" customFormat="1" ht="31.2">
      <c r="A39" s="7" t="s">
        <v>119</v>
      </c>
      <c r="B39" s="158"/>
      <c r="C39" s="14" t="s">
        <v>133</v>
      </c>
      <c r="D39" s="159"/>
      <c r="E39" s="159"/>
      <c r="F39" s="160"/>
      <c r="G39" s="161"/>
      <c r="H39" s="161"/>
      <c r="I39" s="69">
        <v>540000</v>
      </c>
      <c r="J39" s="233"/>
    </row>
    <row r="40" spans="1:12" s="1" customFormat="1" ht="31.2">
      <c r="A40" s="7" t="s">
        <v>114</v>
      </c>
      <c r="B40" s="158"/>
      <c r="C40" s="14" t="s">
        <v>133</v>
      </c>
      <c r="D40" s="159"/>
      <c r="E40" s="159"/>
      <c r="F40" s="160"/>
      <c r="G40" s="161"/>
      <c r="H40" s="161"/>
      <c r="I40" s="69">
        <v>900000</v>
      </c>
      <c r="J40" s="233"/>
    </row>
    <row r="41" spans="1:12" s="1" customFormat="1" ht="35.4" customHeight="1">
      <c r="A41" s="7" t="s">
        <v>114</v>
      </c>
      <c r="B41" s="8"/>
      <c r="C41" s="14" t="s">
        <v>115</v>
      </c>
      <c r="D41" s="69"/>
      <c r="E41" s="135">
        <v>182600</v>
      </c>
      <c r="F41" s="57" t="s">
        <v>116</v>
      </c>
      <c r="G41" s="63">
        <f t="shared" ref="G41" si="8">SUM(D41:E41)</f>
        <v>182600</v>
      </c>
      <c r="H41" s="67"/>
      <c r="I41" s="211">
        <f>SUM(F41:G41)</f>
        <v>182600</v>
      </c>
      <c r="J41" s="233"/>
    </row>
    <row r="42" spans="1:12" s="1" customFormat="1" ht="35.4" customHeight="1">
      <c r="A42" s="7" t="s">
        <v>114</v>
      </c>
      <c r="B42" s="8"/>
      <c r="C42" s="14" t="s">
        <v>130</v>
      </c>
      <c r="D42" s="69"/>
      <c r="E42" s="135"/>
      <c r="F42" s="57"/>
      <c r="G42" s="63"/>
      <c r="H42" s="67"/>
      <c r="I42" s="211">
        <v>70700</v>
      </c>
      <c r="J42" s="233"/>
    </row>
    <row r="43" spans="1:12" s="1" customFormat="1" ht="24" customHeight="1">
      <c r="A43" s="7" t="s">
        <v>114</v>
      </c>
      <c r="B43" s="8"/>
      <c r="C43" s="14" t="s">
        <v>154</v>
      </c>
      <c r="D43" s="69"/>
      <c r="E43" s="135"/>
      <c r="F43" s="57"/>
      <c r="G43" s="63"/>
      <c r="H43" s="67"/>
      <c r="I43" s="211">
        <v>396080</v>
      </c>
      <c r="J43" s="233"/>
    </row>
    <row r="44" spans="1:12" s="1" customFormat="1" ht="35.4" customHeight="1">
      <c r="A44" s="188" t="s">
        <v>114</v>
      </c>
      <c r="B44" s="189"/>
      <c r="C44" s="187" t="s">
        <v>143</v>
      </c>
      <c r="D44" s="190"/>
      <c r="E44" s="191"/>
      <c r="F44" s="192"/>
      <c r="G44" s="193"/>
      <c r="H44" s="194"/>
      <c r="I44" s="195">
        <v>75000</v>
      </c>
      <c r="J44" s="233"/>
    </row>
    <row r="45" spans="1:12" s="1" customFormat="1" ht="26.4" customHeight="1">
      <c r="A45" s="7" t="s">
        <v>74</v>
      </c>
      <c r="B45" s="8"/>
      <c r="C45" s="7" t="s">
        <v>42</v>
      </c>
      <c r="D45" s="69"/>
      <c r="E45" s="75">
        <v>108000</v>
      </c>
      <c r="F45" s="76" t="s">
        <v>92</v>
      </c>
      <c r="G45" s="67">
        <f t="shared" ref="G45" si="9">SUM(D45:E45)</f>
        <v>108000</v>
      </c>
      <c r="H45" s="67"/>
      <c r="I45" s="68">
        <f>SUM(F45:G45)</f>
        <v>108000</v>
      </c>
      <c r="J45" s="233"/>
    </row>
    <row r="46" spans="1:12" s="1" customFormat="1" ht="31.2">
      <c r="A46" s="7" t="s">
        <v>74</v>
      </c>
      <c r="B46" s="8"/>
      <c r="C46" s="14" t="s">
        <v>43</v>
      </c>
      <c r="D46" s="69"/>
      <c r="E46" s="75">
        <v>68000</v>
      </c>
      <c r="F46" s="76" t="s">
        <v>92</v>
      </c>
      <c r="G46" s="67">
        <f t="shared" ref="G46" si="10">SUM(D46:E46)</f>
        <v>68000</v>
      </c>
      <c r="H46" s="67"/>
      <c r="I46" s="68">
        <f>SUM(F46:G46)</f>
        <v>68000</v>
      </c>
      <c r="J46" s="233"/>
    </row>
    <row r="47" spans="1:12" s="1" customFormat="1" ht="31.2">
      <c r="A47" s="7" t="s">
        <v>74</v>
      </c>
      <c r="B47" s="8"/>
      <c r="C47" s="14" t="s">
        <v>133</v>
      </c>
      <c r="D47" s="69"/>
      <c r="E47" s="75"/>
      <c r="F47" s="76"/>
      <c r="G47" s="67"/>
      <c r="H47" s="67"/>
      <c r="I47" s="210">
        <v>180000</v>
      </c>
      <c r="J47" s="233"/>
    </row>
    <row r="48" spans="1:12" s="1" customFormat="1" ht="15" customHeight="1">
      <c r="A48" s="7" t="s">
        <v>74</v>
      </c>
      <c r="B48" s="8"/>
      <c r="C48" s="14" t="s">
        <v>132</v>
      </c>
      <c r="D48" s="69"/>
      <c r="E48" s="135"/>
      <c r="F48" s="57"/>
      <c r="G48" s="63"/>
      <c r="H48" s="67"/>
      <c r="I48" s="211">
        <v>500000</v>
      </c>
      <c r="J48" s="233"/>
    </row>
    <row r="49" spans="1:10" s="1" customFormat="1" ht="36" customHeight="1">
      <c r="A49" s="196" t="s">
        <v>144</v>
      </c>
      <c r="B49" s="178"/>
      <c r="C49" s="197" t="s">
        <v>143</v>
      </c>
      <c r="D49" s="182"/>
      <c r="E49" s="198"/>
      <c r="F49" s="199"/>
      <c r="G49" s="180"/>
      <c r="H49" s="185"/>
      <c r="I49" s="181">
        <v>10000</v>
      </c>
      <c r="J49" s="233"/>
    </row>
    <row r="50" spans="1:10" s="1" customFormat="1" ht="71.400000000000006" customHeight="1">
      <c r="A50" s="7" t="s">
        <v>121</v>
      </c>
      <c r="B50" s="8"/>
      <c r="C50" s="14" t="s">
        <v>131</v>
      </c>
      <c r="D50" s="69"/>
      <c r="E50" s="135"/>
      <c r="F50" s="57"/>
      <c r="G50" s="63"/>
      <c r="H50" s="67"/>
      <c r="I50" s="211">
        <v>4363931</v>
      </c>
      <c r="J50" s="233"/>
    </row>
    <row r="51" spans="1:10" ht="15.6">
      <c r="A51" s="143" t="s">
        <v>9</v>
      </c>
      <c r="B51" s="142" t="s">
        <v>83</v>
      </c>
      <c r="C51" s="127"/>
      <c r="D51" s="122">
        <f>SUM(D52:D55)</f>
        <v>1150000</v>
      </c>
      <c r="E51" s="122">
        <f>SUM(E52:E55)</f>
        <v>0</v>
      </c>
      <c r="F51" s="79"/>
      <c r="G51" s="124">
        <f>SUM(G52:G55)</f>
        <v>1150000</v>
      </c>
      <c r="H51" s="124">
        <f>SUM(H52:H55)</f>
        <v>0</v>
      </c>
      <c r="I51" s="122">
        <f>SUM(I52:I55)</f>
        <v>1190000</v>
      </c>
      <c r="J51" s="233"/>
    </row>
    <row r="52" spans="1:10" ht="15.6">
      <c r="A52" s="3" t="s">
        <v>10</v>
      </c>
      <c r="B52" s="9"/>
      <c r="C52" s="166" t="s">
        <v>11</v>
      </c>
      <c r="D52" s="81">
        <v>200000</v>
      </c>
      <c r="E52" s="81"/>
      <c r="F52" s="78"/>
      <c r="G52" s="67">
        <f t="shared" ref="G52:G55" si="11">SUM(D52:E52)</f>
        <v>200000</v>
      </c>
      <c r="H52" s="67"/>
      <c r="I52" s="68">
        <f>SUM(F52:G52)</f>
        <v>200000</v>
      </c>
      <c r="J52" s="233"/>
    </row>
    <row r="53" spans="1:10" s="1" customFormat="1" ht="31.2">
      <c r="A53" s="177" t="s">
        <v>147</v>
      </c>
      <c r="B53" s="217"/>
      <c r="C53" s="197" t="s">
        <v>143</v>
      </c>
      <c r="D53" s="218"/>
      <c r="E53" s="182"/>
      <c r="F53" s="207"/>
      <c r="G53" s="185"/>
      <c r="H53" s="185"/>
      <c r="I53" s="186">
        <v>20000</v>
      </c>
      <c r="J53" s="233"/>
    </row>
    <row r="54" spans="1:10" s="1" customFormat="1" ht="69">
      <c r="A54" s="3" t="s">
        <v>120</v>
      </c>
      <c r="B54" s="164" t="s">
        <v>135</v>
      </c>
      <c r="C54" s="168" t="s">
        <v>134</v>
      </c>
      <c r="D54" s="165"/>
      <c r="E54" s="81"/>
      <c r="F54" s="78"/>
      <c r="G54" s="67"/>
      <c r="H54" s="67"/>
      <c r="I54" s="210">
        <v>20000</v>
      </c>
      <c r="J54" s="233"/>
    </row>
    <row r="55" spans="1:10" ht="15.6">
      <c r="A55" s="5" t="s">
        <v>12</v>
      </c>
      <c r="B55" s="10"/>
      <c r="C55" s="167" t="s">
        <v>11</v>
      </c>
      <c r="D55" s="81">
        <v>950000</v>
      </c>
      <c r="E55" s="81"/>
      <c r="F55" s="78"/>
      <c r="G55" s="67">
        <f t="shared" si="11"/>
        <v>950000</v>
      </c>
      <c r="H55" s="67"/>
      <c r="I55" s="68">
        <f>SUM(F55:G55)</f>
        <v>950000</v>
      </c>
      <c r="J55" s="233"/>
    </row>
    <row r="56" spans="1:10" ht="17.399999999999999">
      <c r="A56" s="141" t="s">
        <v>13</v>
      </c>
      <c r="B56" s="142" t="s">
        <v>82</v>
      </c>
      <c r="C56" s="128"/>
      <c r="D56" s="122">
        <f>SUM(D57:D60)</f>
        <v>168000</v>
      </c>
      <c r="E56" s="122">
        <f>SUM(E58:E60)</f>
        <v>0</v>
      </c>
      <c r="F56" s="79"/>
      <c r="G56" s="124">
        <f>SUM(G58:G60)</f>
        <v>168000</v>
      </c>
      <c r="H56" s="124">
        <f>SUM(H58:H60)</f>
        <v>136914</v>
      </c>
      <c r="I56" s="122">
        <f>SUM(I57:I60)</f>
        <v>230700</v>
      </c>
      <c r="J56" s="233"/>
    </row>
    <row r="57" spans="1:10" s="1" customFormat="1" ht="31.2">
      <c r="A57" s="209" t="s">
        <v>145</v>
      </c>
      <c r="B57" s="205"/>
      <c r="C57" s="187" t="s">
        <v>143</v>
      </c>
      <c r="D57" s="206"/>
      <c r="E57" s="206"/>
      <c r="F57" s="207"/>
      <c r="G57" s="208"/>
      <c r="H57" s="208"/>
      <c r="I57" s="206">
        <v>12700</v>
      </c>
      <c r="J57" s="233"/>
    </row>
    <row r="58" spans="1:10" ht="15.6">
      <c r="A58" s="5" t="s">
        <v>14</v>
      </c>
      <c r="B58" s="16" t="s">
        <v>33</v>
      </c>
      <c r="C58" s="9" t="s">
        <v>78</v>
      </c>
      <c r="D58" s="69">
        <v>30000</v>
      </c>
      <c r="E58" s="81"/>
      <c r="F58" s="78"/>
      <c r="G58" s="67">
        <f t="shared" ref="G58:G60" si="12">SUM(D58:E58)</f>
        <v>30000</v>
      </c>
      <c r="H58" s="67"/>
      <c r="I58" s="68">
        <f>SUM(F58:G58)</f>
        <v>30000</v>
      </c>
      <c r="J58" s="233"/>
    </row>
    <row r="59" spans="1:10" s="1" customFormat="1" ht="31.2">
      <c r="A59" s="219" t="s">
        <v>15</v>
      </c>
      <c r="B59" s="220" t="s">
        <v>34</v>
      </c>
      <c r="C59" s="187" t="s">
        <v>143</v>
      </c>
      <c r="D59" s="182"/>
      <c r="E59" s="182"/>
      <c r="F59" s="207"/>
      <c r="G59" s="185"/>
      <c r="H59" s="185"/>
      <c r="I59" s="186">
        <v>50000</v>
      </c>
      <c r="J59" s="233"/>
    </row>
    <row r="60" spans="1:10" ht="15.6">
      <c r="A60" s="5" t="s">
        <v>15</v>
      </c>
      <c r="B60" s="16" t="s">
        <v>34</v>
      </c>
      <c r="C60" s="9" t="s">
        <v>80</v>
      </c>
      <c r="D60" s="69">
        <v>138000</v>
      </c>
      <c r="E60" s="81"/>
      <c r="F60" s="78"/>
      <c r="G60" s="67">
        <f t="shared" si="12"/>
        <v>138000</v>
      </c>
      <c r="H60" s="67">
        <v>136914</v>
      </c>
      <c r="I60" s="68">
        <f>SUM(F60:G60)</f>
        <v>138000</v>
      </c>
      <c r="J60" s="233"/>
    </row>
    <row r="61" spans="1:10" s="1" customFormat="1" ht="16.2">
      <c r="A61" s="139">
        <v>1200000</v>
      </c>
      <c r="B61" s="140" t="s">
        <v>36</v>
      </c>
      <c r="C61" s="50"/>
      <c r="D61" s="96">
        <f>D62+D64</f>
        <v>14484500</v>
      </c>
      <c r="E61" s="96">
        <f>E62+E64</f>
        <v>29626390.579999998</v>
      </c>
      <c r="F61" s="79"/>
      <c r="G61" s="96">
        <f t="shared" ref="G61:H61" si="13">G62+G64</f>
        <v>44110890.579999998</v>
      </c>
      <c r="H61" s="151">
        <f t="shared" si="13"/>
        <v>8419883.3000000007</v>
      </c>
      <c r="I61" s="96">
        <f>I62++I63+I64</f>
        <v>43026390.579999998</v>
      </c>
      <c r="J61" s="233"/>
    </row>
    <row r="62" spans="1:10" s="1" customFormat="1" ht="82.8">
      <c r="A62" s="24">
        <v>1217640</v>
      </c>
      <c r="B62" s="13"/>
      <c r="C62" s="27" t="s">
        <v>122</v>
      </c>
      <c r="D62" s="81">
        <v>14484500</v>
      </c>
      <c r="E62" s="83"/>
      <c r="F62" s="78"/>
      <c r="G62" s="67">
        <f>SUM(D62:E62)</f>
        <v>14484500</v>
      </c>
      <c r="H62" s="67">
        <v>0</v>
      </c>
      <c r="I62" s="68">
        <v>11990000</v>
      </c>
      <c r="J62" s="233"/>
    </row>
    <row r="63" spans="1:10" s="1" customFormat="1" ht="55.2">
      <c r="A63" s="24"/>
      <c r="B63" s="13"/>
      <c r="C63" s="163" t="s">
        <v>123</v>
      </c>
      <c r="D63" s="81"/>
      <c r="E63" s="83"/>
      <c r="F63" s="78"/>
      <c r="G63" s="67"/>
      <c r="H63" s="67"/>
      <c r="I63" s="210">
        <v>1410000</v>
      </c>
      <c r="J63" s="233"/>
    </row>
    <row r="64" spans="1:10" s="1" customFormat="1" ht="15.6">
      <c r="A64" s="112">
        <v>1217363</v>
      </c>
      <c r="B64" s="113"/>
      <c r="C64" s="114"/>
      <c r="D64" s="104">
        <f>SUM(D65:D66)</f>
        <v>0</v>
      </c>
      <c r="E64" s="104">
        <f>SUM(E65:E66)</f>
        <v>29626390.579999998</v>
      </c>
      <c r="F64" s="111"/>
      <c r="G64" s="104">
        <f t="shared" ref="G64:H64" si="14">SUM(G65:G66)</f>
        <v>29626390.579999998</v>
      </c>
      <c r="H64" s="152">
        <f t="shared" si="14"/>
        <v>8419883.3000000007</v>
      </c>
      <c r="I64" s="104">
        <f t="shared" ref="I64" si="15">SUM(I65:I66)</f>
        <v>29626390.579999998</v>
      </c>
      <c r="J64" s="233"/>
    </row>
    <row r="65" spans="1:10" s="1" customFormat="1" ht="69">
      <c r="A65" s="24">
        <v>1217363</v>
      </c>
      <c r="B65" s="13"/>
      <c r="C65" s="35" t="s">
        <v>48</v>
      </c>
      <c r="D65" s="91"/>
      <c r="E65" s="92">
        <v>28763390.579999998</v>
      </c>
      <c r="F65" s="93" t="s">
        <v>94</v>
      </c>
      <c r="G65" s="67">
        <f t="shared" ref="G65:G66" si="16">SUM(D65:E65)</f>
        <v>28763390.579999998</v>
      </c>
      <c r="H65" s="67">
        <v>8174643.9800000004</v>
      </c>
      <c r="I65" s="68">
        <f>SUM(F65:G65)</f>
        <v>28763390.579999998</v>
      </c>
      <c r="J65" s="233"/>
    </row>
    <row r="66" spans="1:10" s="1" customFormat="1" ht="55.2">
      <c r="A66" s="24">
        <v>1217363</v>
      </c>
      <c r="B66" s="13"/>
      <c r="C66" s="38" t="s">
        <v>49</v>
      </c>
      <c r="D66" s="95"/>
      <c r="E66" s="86">
        <v>863000</v>
      </c>
      <c r="F66" s="76" t="s">
        <v>92</v>
      </c>
      <c r="G66" s="67">
        <f t="shared" si="16"/>
        <v>863000</v>
      </c>
      <c r="H66" s="67">
        <v>245239.32</v>
      </c>
      <c r="I66" s="68">
        <f>SUM(F66:G66)</f>
        <v>863000</v>
      </c>
      <c r="J66" s="233"/>
    </row>
    <row r="67" spans="1:10" ht="17.399999999999999">
      <c r="A67" s="47">
        <v>1500000</v>
      </c>
      <c r="B67" s="48" t="s">
        <v>35</v>
      </c>
      <c r="C67" s="49"/>
      <c r="D67" s="82">
        <f>D68+D84+D90+D94+D96+D99+D102+D114</f>
        <v>18409896</v>
      </c>
      <c r="E67" s="82">
        <f>E68+E84+E90+E94+E96+E99+E102</f>
        <v>16159834.6</v>
      </c>
      <c r="F67" s="82"/>
      <c r="G67" s="82">
        <f>G68+G84+G90+G94+G96+G99+G102</f>
        <v>34569730.600000001</v>
      </c>
      <c r="H67" s="153">
        <f>H68+H84+H90+H94+H96+H99+H102</f>
        <v>91892.19</v>
      </c>
      <c r="I67" s="82">
        <f>I68+I84+I90+I94+I96+I99+I102+I114</f>
        <v>40383776.600000001</v>
      </c>
      <c r="J67" s="233"/>
    </row>
    <row r="68" spans="1:10" s="1" customFormat="1" ht="26.4">
      <c r="A68" s="108">
        <v>1517461</v>
      </c>
      <c r="B68" s="109"/>
      <c r="C68" s="136" t="s">
        <v>117</v>
      </c>
      <c r="D68" s="110">
        <f>SUM(D69:D83)</f>
        <v>18359896</v>
      </c>
      <c r="E68" s="110">
        <f>SUM(E69:E83)</f>
        <v>6100409.5999999996</v>
      </c>
      <c r="F68" s="111"/>
      <c r="G68" s="110">
        <f t="shared" ref="G68:H68" si="17">SUM(G69:G83)</f>
        <v>24460305.600000001</v>
      </c>
      <c r="H68" s="154">
        <f t="shared" si="17"/>
        <v>69000</v>
      </c>
      <c r="I68" s="110">
        <f t="shared" ref="I68" si="18">SUM(I69:I83)</f>
        <v>28768707.600000001</v>
      </c>
      <c r="J68" s="233"/>
    </row>
    <row r="69" spans="1:10" ht="15.6">
      <c r="A69" s="23">
        <v>1517461</v>
      </c>
      <c r="B69" s="17"/>
      <c r="C69" s="30" t="s">
        <v>16</v>
      </c>
      <c r="D69" s="81">
        <v>18010896</v>
      </c>
      <c r="E69" s="83"/>
      <c r="F69" s="78"/>
      <c r="G69" s="67">
        <f t="shared" ref="G69:G112" si="19">SUM(D69:E69)</f>
        <v>18010896</v>
      </c>
      <c r="H69" s="67"/>
      <c r="I69" s="210">
        <v>0</v>
      </c>
      <c r="J69" s="233"/>
    </row>
    <row r="70" spans="1:10" s="1" customFormat="1" ht="45">
      <c r="A70" s="23">
        <v>1517461</v>
      </c>
      <c r="B70" s="17"/>
      <c r="C70" s="30" t="s">
        <v>124</v>
      </c>
      <c r="D70" s="81"/>
      <c r="E70" s="83"/>
      <c r="F70" s="78"/>
      <c r="G70" s="67"/>
      <c r="H70" s="67"/>
      <c r="I70" s="211">
        <v>19369361</v>
      </c>
      <c r="J70" s="233"/>
    </row>
    <row r="71" spans="1:10" s="1" customFormat="1" ht="45">
      <c r="A71" s="23">
        <v>1517461</v>
      </c>
      <c r="B71" s="17"/>
      <c r="C71" s="30" t="s">
        <v>125</v>
      </c>
      <c r="D71" s="81"/>
      <c r="E71" s="83"/>
      <c r="F71" s="78"/>
      <c r="G71" s="67"/>
      <c r="H71" s="67"/>
      <c r="I71" s="210">
        <v>2999661</v>
      </c>
      <c r="J71" s="233"/>
    </row>
    <row r="72" spans="1:10" s="1" customFormat="1" ht="60">
      <c r="A72" s="23">
        <v>1517461</v>
      </c>
      <c r="B72" s="17"/>
      <c r="C72" s="36" t="s">
        <v>95</v>
      </c>
      <c r="D72" s="84"/>
      <c r="E72" s="85">
        <v>9500</v>
      </c>
      <c r="F72" s="74" t="s">
        <v>90</v>
      </c>
      <c r="G72" s="67">
        <f t="shared" si="19"/>
        <v>9500</v>
      </c>
      <c r="H72" s="67"/>
      <c r="I72" s="68">
        <f t="shared" ref="I72:I83" si="20">SUM(F72:G72)</f>
        <v>9500</v>
      </c>
      <c r="J72" s="233"/>
    </row>
    <row r="73" spans="1:10" s="1" customFormat="1" ht="45">
      <c r="A73" s="23">
        <v>1517461</v>
      </c>
      <c r="B73" s="17"/>
      <c r="C73" s="36" t="s">
        <v>96</v>
      </c>
      <c r="D73" s="84"/>
      <c r="E73" s="85">
        <v>9500</v>
      </c>
      <c r="F73" s="74" t="s">
        <v>90</v>
      </c>
      <c r="G73" s="67">
        <f t="shared" si="19"/>
        <v>9500</v>
      </c>
      <c r="H73" s="67"/>
      <c r="I73" s="68">
        <f t="shared" si="20"/>
        <v>9500</v>
      </c>
      <c r="J73" s="233"/>
    </row>
    <row r="74" spans="1:10" ht="61.8" customHeight="1">
      <c r="A74" s="23">
        <v>1517461</v>
      </c>
      <c r="B74" s="12"/>
      <c r="C74" s="30" t="s">
        <v>17</v>
      </c>
      <c r="D74" s="81">
        <v>56000</v>
      </c>
      <c r="E74" s="83"/>
      <c r="F74" s="78"/>
      <c r="G74" s="67">
        <f t="shared" si="19"/>
        <v>56000</v>
      </c>
      <c r="H74" s="67"/>
      <c r="I74" s="68">
        <f t="shared" si="20"/>
        <v>56000</v>
      </c>
      <c r="J74" s="233"/>
    </row>
    <row r="75" spans="1:10" ht="46.8" customHeight="1">
      <c r="A75" s="23">
        <v>1517461</v>
      </c>
      <c r="B75" s="12"/>
      <c r="C75" s="30" t="s">
        <v>18</v>
      </c>
      <c r="D75" s="81">
        <v>64000</v>
      </c>
      <c r="E75" s="83"/>
      <c r="F75" s="78"/>
      <c r="G75" s="67">
        <f t="shared" si="19"/>
        <v>64000</v>
      </c>
      <c r="H75" s="67"/>
      <c r="I75" s="68">
        <f t="shared" si="20"/>
        <v>64000</v>
      </c>
      <c r="J75" s="233"/>
    </row>
    <row r="76" spans="1:10" ht="63.6" customHeight="1">
      <c r="A76" s="23">
        <v>1517461</v>
      </c>
      <c r="B76" s="12"/>
      <c r="C76" s="30" t="s">
        <v>19</v>
      </c>
      <c r="D76" s="81">
        <v>60000</v>
      </c>
      <c r="E76" s="83"/>
      <c r="F76" s="78"/>
      <c r="G76" s="67">
        <f t="shared" si="19"/>
        <v>60000</v>
      </c>
      <c r="H76" s="67"/>
      <c r="I76" s="68">
        <f t="shared" si="20"/>
        <v>60000</v>
      </c>
      <c r="J76" s="233"/>
    </row>
    <row r="77" spans="1:10" ht="60" customHeight="1">
      <c r="A77" s="23">
        <v>1517461</v>
      </c>
      <c r="B77" s="12"/>
      <c r="C77" s="30" t="s">
        <v>20</v>
      </c>
      <c r="D77" s="81">
        <v>60000</v>
      </c>
      <c r="E77" s="83"/>
      <c r="F77" s="78"/>
      <c r="G77" s="67">
        <f t="shared" si="19"/>
        <v>60000</v>
      </c>
      <c r="H77" s="67"/>
      <c r="I77" s="68">
        <f t="shared" si="20"/>
        <v>60000</v>
      </c>
      <c r="J77" s="233"/>
    </row>
    <row r="78" spans="1:10" ht="49.8" customHeight="1">
      <c r="A78" s="23">
        <v>1517461</v>
      </c>
      <c r="B78" s="12"/>
      <c r="C78" s="30" t="s">
        <v>21</v>
      </c>
      <c r="D78" s="81">
        <v>40000</v>
      </c>
      <c r="E78" s="83"/>
      <c r="F78" s="78"/>
      <c r="G78" s="67">
        <f t="shared" si="19"/>
        <v>40000</v>
      </c>
      <c r="H78" s="67"/>
      <c r="I78" s="68">
        <f t="shared" si="20"/>
        <v>40000</v>
      </c>
      <c r="J78" s="233"/>
    </row>
    <row r="79" spans="1:10" ht="67.8" customHeight="1">
      <c r="A79" s="23">
        <v>1517461</v>
      </c>
      <c r="B79" s="12"/>
      <c r="C79" s="30" t="s">
        <v>22</v>
      </c>
      <c r="D79" s="81">
        <v>69000</v>
      </c>
      <c r="E79" s="83"/>
      <c r="F79" s="78"/>
      <c r="G79" s="67">
        <f t="shared" si="19"/>
        <v>69000</v>
      </c>
      <c r="H79" s="67">
        <v>69000</v>
      </c>
      <c r="I79" s="68">
        <f t="shared" si="20"/>
        <v>69000</v>
      </c>
      <c r="J79" s="233"/>
    </row>
    <row r="80" spans="1:10" s="1" customFormat="1" ht="32.4" customHeight="1">
      <c r="A80" s="23">
        <v>1517461</v>
      </c>
      <c r="B80" s="12"/>
      <c r="C80" s="30" t="s">
        <v>55</v>
      </c>
      <c r="D80" s="81"/>
      <c r="E80" s="86">
        <v>679919.6</v>
      </c>
      <c r="F80" s="76" t="s">
        <v>92</v>
      </c>
      <c r="G80" s="67">
        <f t="shared" si="19"/>
        <v>679919.6</v>
      </c>
      <c r="H80" s="67"/>
      <c r="I80" s="68">
        <f t="shared" si="20"/>
        <v>679919.6</v>
      </c>
      <c r="J80" s="233"/>
    </row>
    <row r="81" spans="1:10" s="1" customFormat="1" ht="63.6" customHeight="1">
      <c r="A81" s="212">
        <v>1517461</v>
      </c>
      <c r="B81" s="12"/>
      <c r="C81" s="213" t="s">
        <v>56</v>
      </c>
      <c r="D81" s="69"/>
      <c r="E81" s="89">
        <v>2656190</v>
      </c>
      <c r="F81" s="214" t="s">
        <v>92</v>
      </c>
      <c r="G81" s="215">
        <f t="shared" si="19"/>
        <v>2656190</v>
      </c>
      <c r="H81" s="215"/>
      <c r="I81" s="210">
        <v>2606466</v>
      </c>
      <c r="J81" s="235"/>
    </row>
    <row r="82" spans="1:10" s="1" customFormat="1" ht="67.8" customHeight="1">
      <c r="A82" s="23">
        <v>1517461</v>
      </c>
      <c r="B82" s="12"/>
      <c r="C82" s="30" t="s">
        <v>57</v>
      </c>
      <c r="D82" s="81"/>
      <c r="E82" s="86">
        <v>2720000</v>
      </c>
      <c r="F82" s="76" t="s">
        <v>92</v>
      </c>
      <c r="G82" s="67">
        <f t="shared" si="19"/>
        <v>2720000</v>
      </c>
      <c r="H82" s="67"/>
      <c r="I82" s="68">
        <f t="shared" si="20"/>
        <v>2720000</v>
      </c>
      <c r="J82" s="233"/>
    </row>
    <row r="83" spans="1:10" s="1" customFormat="1" ht="67.8" customHeight="1">
      <c r="A83" s="23">
        <v>1517461</v>
      </c>
      <c r="B83" s="12"/>
      <c r="C83" s="30" t="s">
        <v>61</v>
      </c>
      <c r="D83" s="81"/>
      <c r="E83" s="86">
        <v>25300</v>
      </c>
      <c r="F83" s="76" t="s">
        <v>92</v>
      </c>
      <c r="G83" s="67">
        <f t="shared" si="19"/>
        <v>25300</v>
      </c>
      <c r="H83" s="67"/>
      <c r="I83" s="68">
        <f t="shared" si="20"/>
        <v>25300</v>
      </c>
      <c r="J83" s="233"/>
    </row>
    <row r="84" spans="1:10" s="1" customFormat="1" ht="30" customHeight="1">
      <c r="A84" s="44">
        <v>1517310</v>
      </c>
      <c r="B84" s="102"/>
      <c r="C84" s="137" t="s">
        <v>111</v>
      </c>
      <c r="D84" s="104">
        <f>SUM(D85:D89)</f>
        <v>0</v>
      </c>
      <c r="E84" s="104">
        <f>SUM(E85:E87)</f>
        <v>3112375</v>
      </c>
      <c r="F84" s="105"/>
      <c r="G84" s="104">
        <f t="shared" ref="G84:H84" si="21">SUM(G85:G87)</f>
        <v>3112375</v>
      </c>
      <c r="H84" s="152">
        <f t="shared" si="21"/>
        <v>0</v>
      </c>
      <c r="I84" s="104">
        <f>SUM(I85:I89)</f>
        <v>3310875</v>
      </c>
      <c r="J84" s="233"/>
    </row>
    <row r="85" spans="1:10" s="1" customFormat="1" ht="73.8" customHeight="1">
      <c r="A85" s="23">
        <v>1517310</v>
      </c>
      <c r="B85" s="12"/>
      <c r="C85" s="30" t="s">
        <v>60</v>
      </c>
      <c r="D85" s="81"/>
      <c r="E85" s="86">
        <v>75000</v>
      </c>
      <c r="F85" s="76" t="s">
        <v>92</v>
      </c>
      <c r="G85" s="67">
        <f t="shared" si="19"/>
        <v>75000</v>
      </c>
      <c r="H85" s="67"/>
      <c r="I85" s="68">
        <f>SUM(F85:G85)</f>
        <v>75000</v>
      </c>
      <c r="J85" s="233"/>
    </row>
    <row r="86" spans="1:10" s="1" customFormat="1" ht="39.6" customHeight="1">
      <c r="A86" s="23">
        <v>1517310</v>
      </c>
      <c r="B86" s="12"/>
      <c r="C86" s="30" t="s">
        <v>51</v>
      </c>
      <c r="D86" s="81"/>
      <c r="E86" s="86">
        <v>1581511</v>
      </c>
      <c r="F86" s="76" t="s">
        <v>92</v>
      </c>
      <c r="G86" s="67">
        <f t="shared" si="19"/>
        <v>1581511</v>
      </c>
      <c r="H86" s="67"/>
      <c r="I86" s="68">
        <f>SUM(F86:G86)</f>
        <v>1581511</v>
      </c>
      <c r="J86" s="233"/>
    </row>
    <row r="87" spans="1:10" s="1" customFormat="1" ht="39.6" customHeight="1">
      <c r="A87" s="23">
        <v>1517310</v>
      </c>
      <c r="B87" s="12"/>
      <c r="C87" s="30" t="s">
        <v>52</v>
      </c>
      <c r="D87" s="81"/>
      <c r="E87" s="86">
        <v>1455864</v>
      </c>
      <c r="F87" s="76" t="s">
        <v>92</v>
      </c>
      <c r="G87" s="67">
        <f t="shared" si="19"/>
        <v>1455864</v>
      </c>
      <c r="H87" s="67"/>
      <c r="I87" s="68">
        <f>SUM(F87:G87)</f>
        <v>1455864</v>
      </c>
      <c r="J87" s="233"/>
    </row>
    <row r="88" spans="1:10" s="1" customFormat="1" ht="63" customHeight="1">
      <c r="A88" s="23">
        <v>1517310</v>
      </c>
      <c r="B88" s="12"/>
      <c r="C88" s="162" t="s">
        <v>146</v>
      </c>
      <c r="D88" s="81"/>
      <c r="E88" s="86"/>
      <c r="F88" s="76"/>
      <c r="G88" s="67"/>
      <c r="H88" s="67"/>
      <c r="I88" s="68">
        <v>3500</v>
      </c>
      <c r="J88" s="233"/>
    </row>
    <row r="89" spans="1:10" s="1" customFormat="1" ht="51" customHeight="1">
      <c r="A89" s="23">
        <v>1517310</v>
      </c>
      <c r="B89" s="12"/>
      <c r="C89" s="30" t="s">
        <v>127</v>
      </c>
      <c r="D89" s="81"/>
      <c r="E89" s="86"/>
      <c r="F89" s="76"/>
      <c r="G89" s="67"/>
      <c r="H89" s="67"/>
      <c r="I89" s="210">
        <v>195000</v>
      </c>
      <c r="J89" s="233"/>
    </row>
    <row r="90" spans="1:10" s="1" customFormat="1" ht="26.4" customHeight="1">
      <c r="A90" s="44">
        <v>1517321</v>
      </c>
      <c r="B90" s="45"/>
      <c r="C90" s="138" t="s">
        <v>106</v>
      </c>
      <c r="D90" s="87">
        <f>SUM(D91:D93)</f>
        <v>0</v>
      </c>
      <c r="E90" s="87">
        <f>SUM(E91:E92)</f>
        <v>800000</v>
      </c>
      <c r="F90" s="88"/>
      <c r="G90" s="87">
        <f>SUM(G91:G92)</f>
        <v>800000</v>
      </c>
      <c r="H90" s="155">
        <f>SUM(H91:H92)</f>
        <v>0</v>
      </c>
      <c r="I90" s="87">
        <f>SUM(I91:I93)</f>
        <v>825000</v>
      </c>
      <c r="J90" s="233"/>
    </row>
    <row r="91" spans="1:10" s="1" customFormat="1" ht="49.8" customHeight="1">
      <c r="A91" s="23">
        <v>1517321</v>
      </c>
      <c r="B91" s="12"/>
      <c r="C91" s="30" t="s">
        <v>54</v>
      </c>
      <c r="D91" s="81"/>
      <c r="E91" s="89">
        <v>400000</v>
      </c>
      <c r="F91" s="76" t="s">
        <v>92</v>
      </c>
      <c r="G91" s="67">
        <f t="shared" si="19"/>
        <v>400000</v>
      </c>
      <c r="H91" s="67"/>
      <c r="I91" s="68">
        <f>SUM(F91:G91)</f>
        <v>400000</v>
      </c>
      <c r="J91" s="233"/>
    </row>
    <row r="92" spans="1:10" s="1" customFormat="1" ht="48" customHeight="1">
      <c r="A92" s="23">
        <v>1517321</v>
      </c>
      <c r="B92" s="12"/>
      <c r="C92" s="30" t="s">
        <v>58</v>
      </c>
      <c r="D92" s="81"/>
      <c r="E92" s="89">
        <v>400000</v>
      </c>
      <c r="F92" s="76" t="s">
        <v>92</v>
      </c>
      <c r="G92" s="67">
        <f t="shared" si="19"/>
        <v>400000</v>
      </c>
      <c r="H92" s="67"/>
      <c r="I92" s="68">
        <f>SUM(F92:G92)</f>
        <v>400000</v>
      </c>
      <c r="J92" s="233"/>
    </row>
    <row r="93" spans="1:10" s="1" customFormat="1" ht="79.8" customHeight="1">
      <c r="A93" s="23"/>
      <c r="B93" s="12"/>
      <c r="C93" s="162" t="s">
        <v>128</v>
      </c>
      <c r="D93" s="81"/>
      <c r="E93" s="89"/>
      <c r="F93" s="76"/>
      <c r="G93" s="67"/>
      <c r="H93" s="67"/>
      <c r="I93" s="210">
        <v>25000</v>
      </c>
      <c r="J93" s="233"/>
    </row>
    <row r="94" spans="1:10" s="1" customFormat="1" ht="15.6" customHeight="1">
      <c r="A94" s="44">
        <v>1517322</v>
      </c>
      <c r="B94" s="45"/>
      <c r="C94" s="99" t="s">
        <v>107</v>
      </c>
      <c r="D94" s="87">
        <f>SUM(D95)</f>
        <v>0</v>
      </c>
      <c r="E94" s="87">
        <f>SUM(E95)</f>
        <v>500000</v>
      </c>
      <c r="F94" s="88"/>
      <c r="G94" s="87">
        <f t="shared" ref="G94:I94" si="22">SUM(G95)</f>
        <v>500000</v>
      </c>
      <c r="H94" s="155">
        <f t="shared" si="22"/>
        <v>0</v>
      </c>
      <c r="I94" s="87">
        <f t="shared" si="22"/>
        <v>500000</v>
      </c>
      <c r="J94" s="233"/>
    </row>
    <row r="95" spans="1:10" s="1" customFormat="1" ht="48" customHeight="1">
      <c r="A95" s="23">
        <v>1517322</v>
      </c>
      <c r="B95" s="12"/>
      <c r="C95" s="30" t="s">
        <v>53</v>
      </c>
      <c r="D95" s="81"/>
      <c r="E95" s="86">
        <v>500000</v>
      </c>
      <c r="F95" s="76" t="s">
        <v>92</v>
      </c>
      <c r="G95" s="67">
        <f t="shared" si="19"/>
        <v>500000</v>
      </c>
      <c r="H95" s="67"/>
      <c r="I95" s="68">
        <f>SUM(F95:G95)</f>
        <v>500000</v>
      </c>
      <c r="J95" s="233"/>
    </row>
    <row r="96" spans="1:10" s="1" customFormat="1" ht="33" customHeight="1">
      <c r="A96" s="44">
        <v>157325</v>
      </c>
      <c r="B96" s="102"/>
      <c r="C96" s="100" t="s">
        <v>110</v>
      </c>
      <c r="D96" s="104">
        <f>SUM(D97:D98)</f>
        <v>0</v>
      </c>
      <c r="E96" s="104">
        <f>SUM(E97)</f>
        <v>400000</v>
      </c>
      <c r="F96" s="105"/>
      <c r="G96" s="104">
        <f t="shared" ref="G96:H96" si="23">SUM(G97)</f>
        <v>400000</v>
      </c>
      <c r="H96" s="152">
        <f t="shared" si="23"/>
        <v>0</v>
      </c>
      <c r="I96" s="104">
        <f>SUM(I97:I98)</f>
        <v>1216000</v>
      </c>
      <c r="J96" s="233"/>
    </row>
    <row r="97" spans="1:10" s="1" customFormat="1" ht="91.2" customHeight="1">
      <c r="A97" s="23">
        <v>157325</v>
      </c>
      <c r="B97" s="12"/>
      <c r="C97" s="30" t="s">
        <v>97</v>
      </c>
      <c r="D97" s="84"/>
      <c r="E97" s="85">
        <v>400000</v>
      </c>
      <c r="F97" s="90" t="s">
        <v>93</v>
      </c>
      <c r="G97" s="67">
        <f t="shared" si="19"/>
        <v>400000</v>
      </c>
      <c r="H97" s="67"/>
      <c r="I97" s="68">
        <f>SUM(F97:G97)</f>
        <v>400000</v>
      </c>
      <c r="J97" s="233"/>
    </row>
    <row r="98" spans="1:10" s="1" customFormat="1" ht="66.599999999999994" customHeight="1">
      <c r="A98" s="23">
        <v>157325</v>
      </c>
      <c r="B98" s="12"/>
      <c r="C98" s="162" t="s">
        <v>142</v>
      </c>
      <c r="D98" s="84"/>
      <c r="E98" s="85"/>
      <c r="F98" s="90"/>
      <c r="G98" s="67"/>
      <c r="H98" s="67"/>
      <c r="I98" s="68">
        <v>816000</v>
      </c>
      <c r="J98" s="233"/>
    </row>
    <row r="99" spans="1:10" s="1" customFormat="1" ht="31.2" customHeight="1">
      <c r="A99" s="44">
        <v>1517330</v>
      </c>
      <c r="B99" s="102"/>
      <c r="C99" s="101" t="s">
        <v>108</v>
      </c>
      <c r="D99" s="106">
        <f>SUM(D100:D101)</f>
        <v>0</v>
      </c>
      <c r="E99" s="106">
        <f>SUM(E100:E101)</f>
        <v>1400000</v>
      </c>
      <c r="F99" s="107"/>
      <c r="G99" s="106">
        <f t="shared" ref="G99:H99" si="24">SUM(G100:G101)</f>
        <v>1400000</v>
      </c>
      <c r="H99" s="156">
        <f t="shared" si="24"/>
        <v>0</v>
      </c>
      <c r="I99" s="106">
        <f t="shared" ref="I99" si="25">SUM(I100:I101)</f>
        <v>1400000</v>
      </c>
      <c r="J99" s="233"/>
    </row>
    <row r="100" spans="1:10" s="1" customFormat="1" ht="40.799999999999997" customHeight="1">
      <c r="A100" s="23">
        <v>1517330</v>
      </c>
      <c r="B100" s="12"/>
      <c r="C100" s="30" t="s">
        <v>50</v>
      </c>
      <c r="D100" s="81"/>
      <c r="E100" s="86">
        <v>1300000</v>
      </c>
      <c r="F100" s="76" t="s">
        <v>92</v>
      </c>
      <c r="G100" s="67">
        <f t="shared" si="19"/>
        <v>1300000</v>
      </c>
      <c r="H100" s="67"/>
      <c r="I100" s="68">
        <f>SUM(F100:G100)</f>
        <v>1300000</v>
      </c>
      <c r="J100" s="233"/>
    </row>
    <row r="101" spans="1:10" s="1" customFormat="1" ht="67.2" customHeight="1">
      <c r="A101" s="23">
        <v>1517330</v>
      </c>
      <c r="B101" s="12"/>
      <c r="C101" s="30" t="s">
        <v>59</v>
      </c>
      <c r="D101" s="81"/>
      <c r="E101" s="86">
        <v>100000</v>
      </c>
      <c r="F101" s="76" t="s">
        <v>92</v>
      </c>
      <c r="G101" s="67">
        <f t="shared" si="19"/>
        <v>100000</v>
      </c>
      <c r="H101" s="67"/>
      <c r="I101" s="68">
        <f>SUM(F101:G101)</f>
        <v>100000</v>
      </c>
      <c r="J101" s="233"/>
    </row>
    <row r="102" spans="1:10" s="1" customFormat="1" ht="37.200000000000003" customHeight="1">
      <c r="A102" s="44">
        <v>1517363</v>
      </c>
      <c r="B102" s="102"/>
      <c r="C102" s="103" t="s">
        <v>109</v>
      </c>
      <c r="D102" s="104">
        <f>SUM(D103:D113)</f>
        <v>50000</v>
      </c>
      <c r="E102" s="104">
        <f>SUM(E103:E112)</f>
        <v>3847050</v>
      </c>
      <c r="F102" s="105"/>
      <c r="G102" s="104">
        <f t="shared" ref="G102:H102" si="26">SUM(G103:G112)</f>
        <v>3897050</v>
      </c>
      <c r="H102" s="152">
        <f t="shared" si="26"/>
        <v>22892.19</v>
      </c>
      <c r="I102" s="104">
        <f>SUM(I103:I113)</f>
        <v>3946774</v>
      </c>
      <c r="J102" s="233"/>
    </row>
    <row r="103" spans="1:10" s="1" customFormat="1" ht="48.6" customHeight="1">
      <c r="A103" s="23">
        <v>1517363</v>
      </c>
      <c r="B103" s="12"/>
      <c r="C103" s="30" t="s">
        <v>23</v>
      </c>
      <c r="D103" s="81">
        <v>23000</v>
      </c>
      <c r="E103" s="83"/>
      <c r="F103" s="78"/>
      <c r="G103" s="67">
        <f t="shared" si="19"/>
        <v>23000</v>
      </c>
      <c r="H103" s="67">
        <v>22892.19</v>
      </c>
      <c r="I103" s="68">
        <f t="shared" ref="I103:I112" si="27">SUM(F103:G103)</f>
        <v>23000</v>
      </c>
      <c r="J103" s="233"/>
    </row>
    <row r="104" spans="1:10" s="1" customFormat="1" ht="63.6" customHeight="1">
      <c r="A104" s="23">
        <v>1517363</v>
      </c>
      <c r="B104" s="12"/>
      <c r="C104" s="33" t="s">
        <v>62</v>
      </c>
      <c r="D104" s="91"/>
      <c r="E104" s="92">
        <v>677000</v>
      </c>
      <c r="F104" s="93" t="s">
        <v>94</v>
      </c>
      <c r="G104" s="67">
        <f t="shared" si="19"/>
        <v>677000</v>
      </c>
      <c r="H104" s="67"/>
      <c r="I104" s="68">
        <f t="shared" si="27"/>
        <v>677000</v>
      </c>
      <c r="J104" s="233"/>
    </row>
    <row r="105" spans="1:10" s="1" customFormat="1" ht="42" customHeight="1">
      <c r="A105" s="23">
        <v>1517363</v>
      </c>
      <c r="B105" s="12"/>
      <c r="C105" s="40" t="s">
        <v>66</v>
      </c>
      <c r="D105" s="94"/>
      <c r="E105" s="86">
        <v>20310</v>
      </c>
      <c r="F105" s="76" t="s">
        <v>92</v>
      </c>
      <c r="G105" s="67">
        <f t="shared" si="19"/>
        <v>20310</v>
      </c>
      <c r="H105" s="67"/>
      <c r="I105" s="68">
        <v>37146</v>
      </c>
      <c r="J105" s="233"/>
    </row>
    <row r="106" spans="1:10" s="1" customFormat="1" ht="84.6" customHeight="1">
      <c r="A106" s="23">
        <v>1517363</v>
      </c>
      <c r="B106" s="12"/>
      <c r="C106" s="33" t="s">
        <v>63</v>
      </c>
      <c r="D106" s="81"/>
      <c r="E106" s="92">
        <v>217000</v>
      </c>
      <c r="F106" s="93" t="s">
        <v>94</v>
      </c>
      <c r="G106" s="67">
        <f t="shared" si="19"/>
        <v>217000</v>
      </c>
      <c r="H106" s="67"/>
      <c r="I106" s="68">
        <f t="shared" si="27"/>
        <v>217000</v>
      </c>
      <c r="J106" s="233"/>
    </row>
    <row r="107" spans="1:10" s="1" customFormat="1" ht="52.2" customHeight="1">
      <c r="A107" s="23">
        <v>1517363</v>
      </c>
      <c r="B107" s="12"/>
      <c r="C107" s="39" t="s">
        <v>67</v>
      </c>
      <c r="D107" s="95"/>
      <c r="E107" s="86">
        <v>6510</v>
      </c>
      <c r="F107" s="76" t="s">
        <v>92</v>
      </c>
      <c r="G107" s="67">
        <f t="shared" si="19"/>
        <v>6510</v>
      </c>
      <c r="H107" s="67"/>
      <c r="I107" s="68">
        <f t="shared" si="27"/>
        <v>6510</v>
      </c>
      <c r="J107" s="233"/>
    </row>
    <row r="108" spans="1:10" s="1" customFormat="1" ht="67.8" customHeight="1">
      <c r="A108" s="23">
        <v>1517363</v>
      </c>
      <c r="B108" s="12"/>
      <c r="C108" s="34" t="s">
        <v>64</v>
      </c>
      <c r="D108" s="91"/>
      <c r="E108" s="92">
        <v>1110000</v>
      </c>
      <c r="F108" s="93" t="s">
        <v>94</v>
      </c>
      <c r="G108" s="67">
        <f t="shared" si="19"/>
        <v>1110000</v>
      </c>
      <c r="H108" s="67"/>
      <c r="I108" s="68">
        <f t="shared" si="27"/>
        <v>1110000</v>
      </c>
      <c r="J108" s="233"/>
    </row>
    <row r="109" spans="1:10" s="1" customFormat="1" ht="46.8" customHeight="1">
      <c r="A109" s="23">
        <v>1517363</v>
      </c>
      <c r="B109" s="12"/>
      <c r="C109" s="39" t="s">
        <v>68</v>
      </c>
      <c r="D109" s="95"/>
      <c r="E109" s="86">
        <v>33300</v>
      </c>
      <c r="F109" s="76" t="s">
        <v>92</v>
      </c>
      <c r="G109" s="67">
        <f t="shared" si="19"/>
        <v>33300</v>
      </c>
      <c r="H109" s="67"/>
      <c r="I109" s="68">
        <f t="shared" si="27"/>
        <v>33300</v>
      </c>
      <c r="J109" s="233"/>
    </row>
    <row r="110" spans="1:10" s="1" customFormat="1" ht="79.8" customHeight="1">
      <c r="A110" s="23">
        <v>1517363</v>
      </c>
      <c r="B110" s="12"/>
      <c r="C110" s="34" t="s">
        <v>65</v>
      </c>
      <c r="D110" s="91"/>
      <c r="E110" s="92">
        <v>1731000</v>
      </c>
      <c r="F110" s="93" t="s">
        <v>94</v>
      </c>
      <c r="G110" s="67">
        <f t="shared" si="19"/>
        <v>1731000</v>
      </c>
      <c r="H110" s="67"/>
      <c r="I110" s="68">
        <f t="shared" si="27"/>
        <v>1731000</v>
      </c>
      <c r="J110" s="233"/>
    </row>
    <row r="111" spans="1:10" s="1" customFormat="1" ht="60" customHeight="1">
      <c r="A111" s="23">
        <v>1517363</v>
      </c>
      <c r="B111" s="12"/>
      <c r="C111" s="39" t="s">
        <v>69</v>
      </c>
      <c r="D111" s="95"/>
      <c r="E111" s="86">
        <v>51930</v>
      </c>
      <c r="F111" s="76" t="s">
        <v>92</v>
      </c>
      <c r="G111" s="67">
        <f t="shared" si="19"/>
        <v>51930</v>
      </c>
      <c r="H111" s="67"/>
      <c r="I111" s="68">
        <f t="shared" si="27"/>
        <v>51930</v>
      </c>
      <c r="J111" s="233"/>
    </row>
    <row r="112" spans="1:10" ht="52.8" customHeight="1">
      <c r="A112" s="23">
        <v>1517363</v>
      </c>
      <c r="B112" s="12"/>
      <c r="C112" s="26" t="s">
        <v>24</v>
      </c>
      <c r="D112" s="81">
        <v>27000</v>
      </c>
      <c r="E112" s="83"/>
      <c r="F112" s="78"/>
      <c r="G112" s="67">
        <f t="shared" si="19"/>
        <v>27000</v>
      </c>
      <c r="H112" s="67"/>
      <c r="I112" s="68">
        <f t="shared" si="27"/>
        <v>27000</v>
      </c>
      <c r="J112" s="233"/>
    </row>
    <row r="113" spans="1:10" s="1" customFormat="1" ht="58.2" customHeight="1">
      <c r="A113" s="23">
        <v>1517363</v>
      </c>
      <c r="B113" s="12"/>
      <c r="C113" s="26" t="s">
        <v>148</v>
      </c>
      <c r="D113" s="81"/>
      <c r="E113" s="83"/>
      <c r="F113" s="78"/>
      <c r="G113" s="67"/>
      <c r="H113" s="67"/>
      <c r="I113" s="68">
        <v>32888</v>
      </c>
      <c r="J113" s="233"/>
    </row>
    <row r="114" spans="1:10" s="1" customFormat="1" ht="52.8" customHeight="1">
      <c r="A114" s="23">
        <v>1518330</v>
      </c>
      <c r="B114" s="176" t="s">
        <v>140</v>
      </c>
      <c r="C114" s="26" t="s">
        <v>126</v>
      </c>
      <c r="D114" s="81"/>
      <c r="E114" s="83"/>
      <c r="F114" s="78"/>
      <c r="G114" s="67"/>
      <c r="H114" s="67"/>
      <c r="I114" s="210">
        <v>416420</v>
      </c>
      <c r="J114" s="233"/>
    </row>
    <row r="115" spans="1:10" ht="27.6">
      <c r="A115" s="119" t="s">
        <v>25</v>
      </c>
      <c r="B115" s="120" t="s">
        <v>81</v>
      </c>
      <c r="C115" s="121"/>
      <c r="D115" s="122">
        <f>D116+D117</f>
        <v>1704000</v>
      </c>
      <c r="E115" s="122">
        <f>E116+E117</f>
        <v>0</v>
      </c>
      <c r="F115" s="79"/>
      <c r="G115" s="122">
        <f t="shared" ref="G115:H115" si="28">G116+G117</f>
        <v>1704000</v>
      </c>
      <c r="H115" s="124">
        <f t="shared" si="28"/>
        <v>0</v>
      </c>
      <c r="I115" s="122">
        <f t="shared" ref="I115" si="29">I116+I117</f>
        <v>1704000</v>
      </c>
      <c r="J115" s="233"/>
    </row>
    <row r="116" spans="1:10" ht="15.6">
      <c r="A116" s="25" t="s">
        <v>26</v>
      </c>
      <c r="B116" s="11"/>
      <c r="C116" s="9" t="s">
        <v>77</v>
      </c>
      <c r="D116" s="81">
        <v>34000</v>
      </c>
      <c r="E116" s="81"/>
      <c r="F116" s="78"/>
      <c r="G116" s="67">
        <f>SUM(D116:E116)</f>
        <v>34000</v>
      </c>
      <c r="H116" s="67"/>
      <c r="I116" s="68">
        <f>SUM(F116:G116)</f>
        <v>34000</v>
      </c>
      <c r="J116" s="233"/>
    </row>
    <row r="117" spans="1:10" s="1" customFormat="1" ht="27">
      <c r="A117" s="115">
        <v>7350</v>
      </c>
      <c r="B117" s="116"/>
      <c r="C117" s="117" t="s">
        <v>112</v>
      </c>
      <c r="D117" s="104">
        <f>SUM(D118:D119)</f>
        <v>1670000</v>
      </c>
      <c r="E117" s="104">
        <f>SUM(E118:E119)</f>
        <v>0</v>
      </c>
      <c r="F117" s="111"/>
      <c r="G117" s="104">
        <f t="shared" ref="G117:H117" si="30">SUM(G118:G119)</f>
        <v>1670000</v>
      </c>
      <c r="H117" s="152">
        <f t="shared" si="30"/>
        <v>0</v>
      </c>
      <c r="I117" s="104">
        <f t="shared" ref="I117" si="31">SUM(I118:I119)</f>
        <v>1670000</v>
      </c>
      <c r="J117" s="233"/>
    </row>
    <row r="118" spans="1:10" ht="79.2" customHeight="1">
      <c r="A118" s="25" t="s">
        <v>27</v>
      </c>
      <c r="B118" s="11"/>
      <c r="C118" s="28" t="s">
        <v>28</v>
      </c>
      <c r="D118" s="81">
        <v>220000</v>
      </c>
      <c r="E118" s="81"/>
      <c r="F118" s="78"/>
      <c r="G118" s="67">
        <f t="shared" ref="G118:G119" si="32">SUM(D118:E118)</f>
        <v>220000</v>
      </c>
      <c r="H118" s="67"/>
      <c r="I118" s="68">
        <f>SUM(F118:G118)</f>
        <v>220000</v>
      </c>
      <c r="J118" s="233"/>
    </row>
    <row r="119" spans="1:10" ht="117" customHeight="1">
      <c r="A119" s="25" t="s">
        <v>27</v>
      </c>
      <c r="B119" s="11"/>
      <c r="C119" s="29" t="s">
        <v>29</v>
      </c>
      <c r="D119" s="81">
        <v>1450000</v>
      </c>
      <c r="E119" s="81"/>
      <c r="F119" s="78"/>
      <c r="G119" s="67">
        <f t="shared" si="32"/>
        <v>1450000</v>
      </c>
      <c r="H119" s="67"/>
      <c r="I119" s="68">
        <f>SUM(F119:G119)</f>
        <v>1450000</v>
      </c>
      <c r="J119" s="233"/>
    </row>
    <row r="120" spans="1:10" ht="15.6">
      <c r="A120" s="119" t="s">
        <v>30</v>
      </c>
      <c r="B120" s="120" t="s">
        <v>37</v>
      </c>
      <c r="C120" s="123"/>
      <c r="D120" s="122">
        <f>SUM(D121)</f>
        <v>40000</v>
      </c>
      <c r="E120" s="122">
        <f>SUM(E121)</f>
        <v>0</v>
      </c>
      <c r="F120" s="79"/>
      <c r="G120" s="124">
        <f>SUM(G121)</f>
        <v>40000</v>
      </c>
      <c r="H120" s="124">
        <f>SUM(H121)</f>
        <v>0</v>
      </c>
      <c r="I120" s="122">
        <f>SUM(I121)</f>
        <v>40000</v>
      </c>
      <c r="J120" s="233"/>
    </row>
    <row r="121" spans="1:10" ht="15.6">
      <c r="A121" s="221" t="s">
        <v>31</v>
      </c>
      <c r="B121" s="222"/>
      <c r="C121" s="166" t="s">
        <v>77</v>
      </c>
      <c r="D121" s="223">
        <v>40000</v>
      </c>
      <c r="E121" s="223"/>
      <c r="F121" s="224"/>
      <c r="G121" s="80">
        <f>SUM(D121:E121)</f>
        <v>40000</v>
      </c>
      <c r="H121" s="80"/>
      <c r="I121" s="157">
        <f>SUM(F121:G121)</f>
        <v>40000</v>
      </c>
      <c r="J121" s="233"/>
    </row>
    <row r="122" spans="1:10" ht="15.6">
      <c r="A122" s="125"/>
      <c r="B122" s="126" t="s">
        <v>32</v>
      </c>
      <c r="C122" s="118"/>
      <c r="D122" s="169">
        <f>D14+D38+D51+D56+D67+D61+D115+D120</f>
        <v>37903896</v>
      </c>
      <c r="E122" s="169">
        <f>E14+E38+E51+E56+E67+E61+E115+E120</f>
        <v>52004825.18</v>
      </c>
      <c r="F122" s="225"/>
      <c r="G122" s="169">
        <f>G14+G38+G51+G56+G67+G61+G115+G120</f>
        <v>89908721.180000007</v>
      </c>
      <c r="H122" s="169">
        <f>H14+H38+H51+H56+H67+H61+H115+H120</f>
        <v>11398689.49</v>
      </c>
      <c r="I122" s="169">
        <f>I14+I38+I51+I56+I67+I61+I115+I120</f>
        <v>104490738.18000001</v>
      </c>
      <c r="J122" s="233"/>
    </row>
    <row r="123" spans="1:10">
      <c r="J123" s="233"/>
    </row>
    <row r="124" spans="1:10">
      <c r="A124" s="236" t="s">
        <v>157</v>
      </c>
      <c r="B124" s="1"/>
      <c r="C124" s="1"/>
      <c r="D124" s="1"/>
      <c r="E124" s="1"/>
      <c r="F124" s="1"/>
      <c r="G124" s="1"/>
      <c r="H124" s="236" t="s">
        <v>156</v>
      </c>
      <c r="J124" s="233"/>
    </row>
    <row r="125" spans="1:10">
      <c r="A125" s="1"/>
      <c r="B125" s="1"/>
      <c r="C125" s="1"/>
      <c r="D125" s="1"/>
      <c r="E125" s="1"/>
      <c r="F125" s="1"/>
      <c r="G125" s="1"/>
      <c r="H125" s="1"/>
      <c r="J125" s="233"/>
    </row>
    <row r="126" spans="1:10">
      <c r="J126" s="233"/>
    </row>
    <row r="127" spans="1:10">
      <c r="J127" s="233"/>
    </row>
    <row r="128" spans="1:10">
      <c r="J128" s="233"/>
    </row>
    <row r="129" spans="10:10">
      <c r="J129" s="233"/>
    </row>
    <row r="130" spans="10:10">
      <c r="J130" s="233"/>
    </row>
    <row r="131" spans="10:10">
      <c r="J131" s="233"/>
    </row>
    <row r="132" spans="10:10">
      <c r="J132" s="233"/>
    </row>
    <row r="133" spans="10:10">
      <c r="J133" s="233"/>
    </row>
    <row r="134" spans="10:10">
      <c r="J134" s="233"/>
    </row>
    <row r="135" spans="10:10">
      <c r="J135" s="233"/>
    </row>
    <row r="136" spans="10:10">
      <c r="J136" s="233"/>
    </row>
    <row r="137" spans="10:10">
      <c r="J137" s="233"/>
    </row>
    <row r="138" spans="10:10">
      <c r="J138" s="233"/>
    </row>
    <row r="139" spans="10:10">
      <c r="J139" s="233"/>
    </row>
    <row r="140" spans="10:10">
      <c r="J140" s="233"/>
    </row>
    <row r="141" spans="10:10">
      <c r="J141" s="233"/>
    </row>
    <row r="142" spans="10:10">
      <c r="J142" s="233"/>
    </row>
    <row r="143" spans="10:10">
      <c r="J143" s="233"/>
    </row>
    <row r="144" spans="10:10">
      <c r="J144" s="233"/>
    </row>
    <row r="145" spans="10:10">
      <c r="J145" s="233"/>
    </row>
    <row r="146" spans="10:10">
      <c r="J146" s="233"/>
    </row>
    <row r="147" spans="10:10">
      <c r="J147" s="233"/>
    </row>
    <row r="148" spans="10:10">
      <c r="J148" s="233"/>
    </row>
    <row r="149" spans="10:10">
      <c r="J149" s="233"/>
    </row>
    <row r="150" spans="10:10">
      <c r="J150" s="233"/>
    </row>
    <row r="151" spans="10:10">
      <c r="J151" s="233"/>
    </row>
    <row r="152" spans="10:10">
      <c r="J152" s="233"/>
    </row>
    <row r="153" spans="10:10">
      <c r="J153" s="233"/>
    </row>
    <row r="154" spans="10:10">
      <c r="J154" s="233"/>
    </row>
    <row r="155" spans="10:10">
      <c r="J155" s="233"/>
    </row>
    <row r="156" spans="10:10">
      <c r="J156" s="233"/>
    </row>
    <row r="157" spans="10:10">
      <c r="J157" s="233"/>
    </row>
    <row r="158" spans="10:10">
      <c r="J158" s="233"/>
    </row>
    <row r="159" spans="10:10">
      <c r="J159" s="233"/>
    </row>
    <row r="160" spans="10:10">
      <c r="J160" s="233"/>
    </row>
    <row r="161" spans="10:10">
      <c r="J161" s="233"/>
    </row>
    <row r="162" spans="10:10">
      <c r="J162" s="233"/>
    </row>
    <row r="163" spans="10:10">
      <c r="J163" s="233"/>
    </row>
    <row r="164" spans="10:10">
      <c r="J164" s="233"/>
    </row>
    <row r="165" spans="10:10">
      <c r="J165" s="233"/>
    </row>
    <row r="166" spans="10:10">
      <c r="J166" s="233"/>
    </row>
    <row r="167" spans="10:10">
      <c r="J167" s="233"/>
    </row>
    <row r="168" spans="10:10">
      <c r="J168" s="233"/>
    </row>
    <row r="169" spans="10:10">
      <c r="J169" s="233"/>
    </row>
    <row r="170" spans="10:10">
      <c r="J170" s="233"/>
    </row>
    <row r="171" spans="10:10">
      <c r="J171" s="233"/>
    </row>
    <row r="172" spans="10:10">
      <c r="J172" s="233"/>
    </row>
    <row r="173" spans="10:10">
      <c r="J173" s="233"/>
    </row>
    <row r="174" spans="10:10">
      <c r="J174" s="233"/>
    </row>
    <row r="175" spans="10:10">
      <c r="J175" s="233"/>
    </row>
    <row r="176" spans="10:10">
      <c r="J176" s="233"/>
    </row>
    <row r="177" spans="10:10">
      <c r="J177" s="233"/>
    </row>
    <row r="178" spans="10:10">
      <c r="J178" s="233"/>
    </row>
    <row r="179" spans="10:10">
      <c r="J179" s="233"/>
    </row>
    <row r="180" spans="10:10">
      <c r="J180" s="233"/>
    </row>
    <row r="181" spans="10:10">
      <c r="J181" s="233"/>
    </row>
    <row r="182" spans="10:10">
      <c r="J182" s="233"/>
    </row>
    <row r="183" spans="10:10">
      <c r="J183" s="233"/>
    </row>
    <row r="184" spans="10:10">
      <c r="J184" s="233"/>
    </row>
    <row r="185" spans="10:10">
      <c r="J185" s="233"/>
    </row>
    <row r="186" spans="10:10">
      <c r="J186" s="233"/>
    </row>
    <row r="187" spans="10:10">
      <c r="J187" s="233"/>
    </row>
    <row r="188" spans="10:10">
      <c r="J188" s="233"/>
    </row>
    <row r="189" spans="10:10">
      <c r="J189" s="233"/>
    </row>
    <row r="190" spans="10:10">
      <c r="J190" s="233"/>
    </row>
    <row r="191" spans="10:10">
      <c r="J191" s="233"/>
    </row>
    <row r="192" spans="10:10">
      <c r="J192" s="233"/>
    </row>
    <row r="193" spans="10:10">
      <c r="J193" s="233"/>
    </row>
    <row r="194" spans="10:10">
      <c r="J194" s="233"/>
    </row>
    <row r="195" spans="10:10">
      <c r="J195" s="233"/>
    </row>
    <row r="196" spans="10:10">
      <c r="J196" s="233"/>
    </row>
    <row r="197" spans="10:10">
      <c r="J197" s="233"/>
    </row>
    <row r="198" spans="10:10">
      <c r="J198" s="233"/>
    </row>
    <row r="199" spans="10:10">
      <c r="J199" s="233"/>
    </row>
    <row r="200" spans="10:10">
      <c r="J200" s="233"/>
    </row>
    <row r="201" spans="10:10">
      <c r="J201" s="233"/>
    </row>
    <row r="202" spans="10:10">
      <c r="J202" s="233"/>
    </row>
    <row r="203" spans="10:10">
      <c r="J203" s="233"/>
    </row>
    <row r="204" spans="10:10">
      <c r="J204" s="233"/>
    </row>
    <row r="205" spans="10:10">
      <c r="J205" s="233"/>
    </row>
    <row r="206" spans="10:10">
      <c r="J206" s="233"/>
    </row>
    <row r="207" spans="10:10">
      <c r="J207" s="233"/>
    </row>
    <row r="208" spans="10:10">
      <c r="J208" s="233"/>
    </row>
    <row r="209" spans="10:10">
      <c r="J209" s="233"/>
    </row>
    <row r="210" spans="10:10">
      <c r="J210" s="233"/>
    </row>
    <row r="211" spans="10:10">
      <c r="J211" s="233"/>
    </row>
    <row r="212" spans="10:10">
      <c r="J212" s="233"/>
    </row>
    <row r="213" spans="10:10">
      <c r="J213" s="233"/>
    </row>
    <row r="214" spans="10:10">
      <c r="J214" s="233"/>
    </row>
    <row r="215" spans="10:10">
      <c r="J215" s="233"/>
    </row>
    <row r="216" spans="10:10">
      <c r="J216" s="233"/>
    </row>
    <row r="217" spans="10:10">
      <c r="J217" s="233"/>
    </row>
    <row r="218" spans="10:10">
      <c r="J218" s="233"/>
    </row>
    <row r="219" spans="10:10">
      <c r="J219" s="233"/>
    </row>
    <row r="220" spans="10:10">
      <c r="J220" s="233"/>
    </row>
    <row r="221" spans="10:10">
      <c r="J221" s="233"/>
    </row>
  </sheetData>
  <mergeCells count="2">
    <mergeCell ref="A10:C10"/>
    <mergeCell ref="D12:E12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2019-04-18T10:29:17Z</cp:lastPrinted>
  <dcterms:created xsi:type="dcterms:W3CDTF">2019-01-23T14:47:06Z</dcterms:created>
  <dcterms:modified xsi:type="dcterms:W3CDTF">2019-04-18T10:29:34Z</dcterms:modified>
</cp:coreProperties>
</file>