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уктура " sheetId="1" r:id="rId1"/>
    <sheet name="Лист2" sheetId="2" r:id="rId2"/>
    <sheet name="Лист3" sheetId="3" r:id="rId3"/>
  </sheets>
  <definedNames>
    <definedName name="_GoBack" localSheetId="0">'структура '!#REF!</definedName>
  </definedNames>
  <calcPr fullCalcOnLoad="1"/>
</workbook>
</file>

<file path=xl/sharedStrings.xml><?xml version="1.0" encoding="utf-8"?>
<sst xmlns="http://schemas.openxmlformats.org/spreadsheetml/2006/main" count="100" uniqueCount="87">
  <si>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</si>
  <si>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</si>
  <si>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</si>
  <si>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</si>
  <si>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</si>
  <si>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</si>
  <si>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</si>
  <si>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</si>
  <si>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</si>
  <si>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</si>
  <si>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</si>
  <si>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</si>
  <si>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</si>
  <si>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</si>
  <si>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</si>
  <si>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</si>
  <si>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</si>
  <si>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</si>
  <si>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</si>
  <si>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</si>
  <si>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</si>
  <si>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</si>
  <si>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</si>
  <si>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</si>
  <si>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</si>
  <si>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</si>
  <si>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</si>
  <si>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</si>
  <si>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</si>
  <si>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</si>
  <si>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</si>
  <si>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</si>
  <si>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</si>
  <si>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</si>
  <si>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</si>
  <si>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</si>
  <si>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</si>
  <si>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</si>
  <si>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 xml:space="preserve">Додаток 4 до Процедури встановлення
тарифів на централізоване
водопостачання та
водовідведення
(пункт 2.2)
</t>
  </si>
  <si>
    <t>1.1.4</t>
  </si>
  <si>
    <t>2</t>
  </si>
  <si>
    <t>3</t>
  </si>
  <si>
    <t>4</t>
  </si>
  <si>
    <t>5</t>
  </si>
  <si>
    <t>6</t>
  </si>
  <si>
    <t>7</t>
  </si>
  <si>
    <t>2015  рік</t>
  </si>
  <si>
    <t>А.А. Гавриш</t>
  </si>
  <si>
    <t>2016  рік</t>
  </si>
  <si>
    <t>грн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</si>
  <si>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</si>
  <si>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</si>
  <si>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</si>
  <si>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</si>
  <si>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</si>
  <si>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</si>
  <si>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</si>
  <si>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</si>
  <si>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</si>
  <si>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</si>
  <si>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</si>
  <si>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</si>
  <si>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</si>
  <si>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</si>
  <si>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</si>
  <si>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</si>
  <si>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</si>
  <si>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</si>
  <si>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</si>
  <si>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</si>
  <si>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</si>
  <si>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</si>
  <si>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</si>
  <si>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</si>
  <si>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</si>
  <si>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</si>
  <si>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</si>
  <si>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</si>
  <si>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</si>
  <si>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Директор КП "Прилукитепловодопостачання"</t>
  </si>
  <si>
    <t xml:space="preserve"> тарифів на централізоване водопостачання  та водовідведення КП "Прилукитепловодопостачання"</t>
  </si>
  <si>
    <t>Загальновиробничі витрати, у т.ч.</t>
  </si>
  <si>
    <t>Тариф на централізоване водопостачання/водовідведення грн/куб.м</t>
  </si>
  <si>
    <t xml:space="preserve">Обсяг водопостачання споживачам, тис. куб.м  </t>
  </si>
  <si>
    <t>до рішення виконавчого    комітету</t>
  </si>
  <si>
    <t>№</t>
  </si>
  <si>
    <t xml:space="preserve">Додаток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</si>
</sst>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0000000"/>
    <numFmt numFmtId="175" formatCode="0.0"/>
    <numFmt numFmtId="176" formatCode="#,##0.0"/>
    <numFmt numFmtId="177" formatCode="#,##0.000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49" fontId="48" fillId="0" borderId="12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15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71" fontId="48" fillId="0" borderId="10" xfId="0" applyNumberFormat="1" applyFont="1" applyBorder="1" applyAlignment="1">
      <alignment horizontal="center" wrapText="1"/>
    </xf>
    <xf numFmtId="171" fontId="48" fillId="0" borderId="10" xfId="0" applyNumberFormat="1" applyFont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1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171" fontId="51" fillId="0" borderId="10" xfId="0" applyNumberFormat="1" applyFont="1" applyBorder="1" applyAlignment="1">
      <alignment horizontal="center" vertical="center" wrapText="1"/>
    </xf>
    <xf numFmtId="171" fontId="51" fillId="0" borderId="10" xfId="0" applyNumberFormat="1" applyFont="1" applyBorder="1" applyAlignment="1">
      <alignment horizontal="center" wrapText="1"/>
    </xf>
    <xf numFmtId="2" fontId="51" fillId="33" borderId="10" xfId="0" applyNumberFormat="1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2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3" xfId="0" applyNumberFormat="1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1" fillId="0" borderId="12" xfId="0" applyNumberFormat="1" applyFont="1" applyBorder="1" applyAlignment="1">
      <alignment horizontal="center" wrapText="1"/>
    </xf>
    <xf numFmtId="0" fontId="51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49" fontId="51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2" fontId="52" fillId="0" borderId="0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171" fontId="2" fillId="0" borderId="10" xfId="0" applyNumberFormat="1" applyFont="1" applyBorder="1" applyAlignment="1">
      <alignment horizontal="center" vertical="center" wrapText="1"/>
    </xf>
    <xf numFmtId="171" fontId="51" fillId="33" borderId="10" xfId="0" applyNumberFormat="1" applyFont="1" applyFill="1" applyBorder="1" applyAlignment="1">
      <alignment horizontal="center" wrapText="1"/>
    </xf>
    <xf numFmtId="2" fontId="48" fillId="33" borderId="18" xfId="0" applyNumberFormat="1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2" fontId="52" fillId="0" borderId="20" xfId="0" applyNumberFormat="1" applyFont="1" applyBorder="1" applyAlignment="1">
      <alignment horizontal="center" vertical="center" wrapText="1"/>
    </xf>
    <xf numFmtId="171" fontId="52" fillId="0" borderId="20" xfId="0" applyNumberFormat="1" applyFont="1" applyBorder="1" applyAlignment="1">
      <alignment horizontal="center" vertical="center" wrapText="1"/>
    </xf>
    <xf numFmtId="2" fontId="51" fillId="0" borderId="21" xfId="0" applyNumberFormat="1" applyFont="1" applyBorder="1" applyAlignment="1">
      <alignment horizontal="center" wrapText="1"/>
    </xf>
    <xf numFmtId="2" fontId="51" fillId="0" borderId="14" xfId="0" applyNumberFormat="1" applyFont="1" applyBorder="1" applyAlignment="1">
      <alignment horizont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2" fontId="52" fillId="0" borderId="21" xfId="0" applyNumberFormat="1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0" borderId="15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52"/>
  <sheetViews>
    <sheetView tabSelected="1" workbookViewId="0" topLeftCell="A2">
      <selection activeCell="A49" sqref="A49:IV49"/>
    </sheetView>
  </sheetViews>
  <sheetFormatPr defaultColWidth="9.140625" defaultRowHeight="15"/>
  <cols>
    <col min="3" max="3" width="5.421875" style="0" customWidth="1"/>
    <col min="4" max="4" width="35.8515625" style="0" customWidth="1"/>
    <col min="5" max="5" width="6.7109375" style="0" hidden="1" customWidth="1"/>
    <col min="6" max="6" width="10.421875" style="0" hidden="1" customWidth="1"/>
    <col min="7" max="7" width="9.57421875" style="0" hidden="1" customWidth="1"/>
    <col min="8" max="8" width="10.8515625" style="0" hidden="1" customWidth="1"/>
    <col min="9" max="9" width="9.421875" style="0" hidden="1" customWidth="1"/>
    <col min="10" max="11" width="10.28125" style="0" hidden="1" customWidth="1"/>
    <col min="12" max="12" width="11.421875" style="0" customWidth="1"/>
    <col min="13" max="13" width="12.28125" style="0" customWidth="1"/>
    <col min="14" max="14" width="9.140625" style="0" hidden="1" customWidth="1"/>
    <col min="15" max="15" width="13.140625" style="0" hidden="1" customWidth="1"/>
    <col min="16" max="17" width="9.140625" style="0" hidden="1" customWidth="1"/>
    <col min="18" max="18" width="11.28125" style="0" customWidth="1"/>
    <col min="19" max="19" width="12.00390625" style="0" customWidth="1"/>
  </cols>
  <sheetData>
    <row r="1" spans="11:13" ht="91.5" customHeight="1" hidden="1">
      <c r="K1" s="82" t="s">
        <v>38</v>
      </c>
      <c r="L1" s="82"/>
      <c r="M1" s="82"/>
    </row>
    <row r="2" spans="11:19" ht="13.5" customHeight="1">
      <c r="K2" s="17"/>
      <c r="L2" s="17"/>
      <c r="M2" s="58" t="s">
        <v>86</v>
      </c>
      <c r="S2" s="58"/>
    </row>
    <row r="3" spans="11:19" ht="15" customHeight="1">
      <c r="K3" s="17"/>
      <c r="L3" s="17"/>
      <c r="M3" s="58" t="s">
        <v>84</v>
      </c>
      <c r="S3" s="58"/>
    </row>
    <row r="4" spans="11:19" ht="15" customHeight="1">
      <c r="K4" s="57"/>
      <c r="L4" s="57"/>
      <c r="M4" s="66"/>
      <c r="R4" s="68" t="s">
        <v>85</v>
      </c>
      <c r="S4" s="58"/>
    </row>
    <row r="5" spans="3:19" ht="15" customHeight="1">
      <c r="C5" s="91" t="s">
        <v>50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3:19" ht="30.75" customHeight="1">
      <c r="C6" s="92" t="s">
        <v>80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3:19" s="41" customFormat="1" ht="16.5" thickBot="1">
      <c r="C7" s="38"/>
      <c r="D7" s="39"/>
      <c r="E7" s="39"/>
      <c r="F7" s="39"/>
      <c r="G7" s="39"/>
      <c r="H7" s="39"/>
      <c r="I7" s="39"/>
      <c r="J7" s="39"/>
      <c r="K7" s="39"/>
      <c r="M7" s="39"/>
      <c r="S7" s="40" t="s">
        <v>37</v>
      </c>
    </row>
    <row r="8" spans="3:19" ht="29.25" customHeight="1" thickBot="1">
      <c r="C8" s="83" t="s">
        <v>1</v>
      </c>
      <c r="D8" s="85" t="s">
        <v>73</v>
      </c>
      <c r="E8" s="87"/>
      <c r="F8" s="93" t="s">
        <v>46</v>
      </c>
      <c r="G8" s="94"/>
      <c r="H8" s="93" t="s">
        <v>48</v>
      </c>
      <c r="I8" s="94"/>
      <c r="J8" s="89"/>
      <c r="K8" s="90"/>
      <c r="L8" s="95" t="s">
        <v>72</v>
      </c>
      <c r="M8" s="96"/>
      <c r="N8" s="4"/>
      <c r="O8" s="4"/>
      <c r="P8" s="4"/>
      <c r="Q8" s="4"/>
      <c r="R8" s="95" t="s">
        <v>76</v>
      </c>
      <c r="S8" s="96"/>
    </row>
    <row r="9" spans="3:19" ht="26.25" customHeight="1" thickBot="1">
      <c r="C9" s="84"/>
      <c r="D9" s="86"/>
      <c r="E9" s="88"/>
      <c r="F9" s="16" t="s">
        <v>2</v>
      </c>
      <c r="G9" s="22"/>
      <c r="H9" s="16" t="s">
        <v>2</v>
      </c>
      <c r="I9" s="22"/>
      <c r="J9" s="16" t="s">
        <v>0</v>
      </c>
      <c r="K9" s="20"/>
      <c r="L9" s="16" t="s">
        <v>74</v>
      </c>
      <c r="M9" s="22" t="s">
        <v>75</v>
      </c>
      <c r="N9" s="42"/>
      <c r="O9" s="17"/>
      <c r="P9" s="17"/>
      <c r="Q9" s="18"/>
      <c r="R9" s="67" t="s">
        <v>74</v>
      </c>
      <c r="S9" s="22" t="s">
        <v>75</v>
      </c>
    </row>
    <row r="10" spans="3:19" ht="15.75" thickBot="1">
      <c r="C10" s="20">
        <v>1</v>
      </c>
      <c r="D10" s="16">
        <v>2</v>
      </c>
      <c r="E10" s="16" t="s">
        <v>3</v>
      </c>
      <c r="F10" s="16">
        <v>3</v>
      </c>
      <c r="G10" s="16">
        <v>4</v>
      </c>
      <c r="H10" s="16">
        <v>3</v>
      </c>
      <c r="I10" s="16">
        <v>4</v>
      </c>
      <c r="J10" s="16">
        <v>5</v>
      </c>
      <c r="K10" s="16">
        <v>6</v>
      </c>
      <c r="L10" s="16">
        <v>3</v>
      </c>
      <c r="M10" s="20">
        <v>4</v>
      </c>
      <c r="N10" s="4" t="s">
        <v>49</v>
      </c>
      <c r="O10" s="4" t="s">
        <v>49</v>
      </c>
      <c r="P10" s="4" t="s">
        <v>49</v>
      </c>
      <c r="Q10" s="4"/>
      <c r="R10" s="43">
        <v>5</v>
      </c>
      <c r="S10" s="44">
        <v>6</v>
      </c>
    </row>
    <row r="11" spans="3:19" ht="30" customHeight="1" thickBot="1">
      <c r="C11" s="56">
        <v>1</v>
      </c>
      <c r="D11" s="24" t="s">
        <v>4</v>
      </c>
      <c r="E11" s="25">
        <v>1</v>
      </c>
      <c r="F11" s="33">
        <f>F12+F16+F17+F21</f>
        <v>7458</v>
      </c>
      <c r="G11" s="27" t="e">
        <f aca="true" t="shared" si="0" ref="G11:G21">F11/$H$48</f>
        <v>#REF!</v>
      </c>
      <c r="H11" s="33">
        <f>H12+H16+H17+H21</f>
        <v>8002</v>
      </c>
      <c r="I11" s="27" t="e">
        <f aca="true" t="shared" si="1" ref="I11:I21">H11/$H$48</f>
        <v>#REF!</v>
      </c>
      <c r="J11" s="33">
        <f>J12+J16+J17+J21</f>
        <v>8415.533000000001</v>
      </c>
      <c r="K11" s="27" t="e">
        <f aca="true" t="shared" si="2" ref="K11:K21">J11/$J$48</f>
        <v>#REF!</v>
      </c>
      <c r="L11" s="34">
        <v>12470.34421</v>
      </c>
      <c r="M11" s="69">
        <v>5.7291</v>
      </c>
      <c r="N11" s="34">
        <v>13891.23</v>
      </c>
      <c r="O11" s="69">
        <v>10.614899999999999</v>
      </c>
      <c r="P11" s="34">
        <v>12470.34421</v>
      </c>
      <c r="Q11" s="69">
        <v>5.7291</v>
      </c>
      <c r="R11" s="34">
        <v>13891.23</v>
      </c>
      <c r="S11" s="69">
        <v>10.614899999999999</v>
      </c>
    </row>
    <row r="12" spans="3:19" ht="15.75" thickBot="1">
      <c r="C12" s="48" t="s">
        <v>22</v>
      </c>
      <c r="D12" s="31" t="s">
        <v>5</v>
      </c>
      <c r="E12" s="25">
        <v>2</v>
      </c>
      <c r="F12" s="33">
        <f>SUM(F13:F15)</f>
        <v>3614</v>
      </c>
      <c r="G12" s="27" t="e">
        <f t="shared" si="0"/>
        <v>#REF!</v>
      </c>
      <c r="H12" s="33">
        <f>SUM(H13:H15)</f>
        <v>3883</v>
      </c>
      <c r="I12" s="27" t="e">
        <f t="shared" si="1"/>
        <v>#REF!</v>
      </c>
      <c r="J12" s="33">
        <f>SUM(J13:J15)</f>
        <v>3562.994</v>
      </c>
      <c r="K12" s="27" t="e">
        <f t="shared" si="2"/>
        <v>#REF!</v>
      </c>
      <c r="L12" s="27">
        <v>5471.5599999999995</v>
      </c>
      <c r="M12" s="27">
        <v>2.5138000000000003</v>
      </c>
      <c r="N12" s="35">
        <v>5336.55</v>
      </c>
      <c r="O12" s="36">
        <v>4.0779</v>
      </c>
      <c r="P12" s="27">
        <v>5471.5599999999995</v>
      </c>
      <c r="Q12" s="27">
        <v>2.5138000000000003</v>
      </c>
      <c r="R12" s="35">
        <v>5336.55</v>
      </c>
      <c r="S12" s="36">
        <v>4.0779</v>
      </c>
    </row>
    <row r="13" spans="3:19" ht="26.25" thickBot="1">
      <c r="C13" s="21" t="s">
        <v>23</v>
      </c>
      <c r="D13" s="59" t="s">
        <v>71</v>
      </c>
      <c r="E13" s="16">
        <v>3</v>
      </c>
      <c r="F13" s="6">
        <v>0</v>
      </c>
      <c r="G13" s="9" t="e">
        <f t="shared" si="0"/>
        <v>#REF!</v>
      </c>
      <c r="H13" s="6">
        <v>0</v>
      </c>
      <c r="I13" s="9" t="e">
        <f t="shared" si="1"/>
        <v>#REF!</v>
      </c>
      <c r="J13" s="16">
        <v>0</v>
      </c>
      <c r="K13" s="8" t="e">
        <f t="shared" si="2"/>
        <v>#REF!</v>
      </c>
      <c r="L13" s="12">
        <v>0</v>
      </c>
      <c r="M13" s="15">
        <v>0</v>
      </c>
      <c r="N13" s="23">
        <v>0</v>
      </c>
      <c r="O13" s="9">
        <v>0</v>
      </c>
      <c r="P13" s="12">
        <v>0</v>
      </c>
      <c r="Q13" s="15">
        <v>0</v>
      </c>
      <c r="R13" s="23">
        <v>0</v>
      </c>
      <c r="S13" s="9">
        <v>0</v>
      </c>
    </row>
    <row r="14" spans="3:19" ht="15.75" thickBot="1">
      <c r="C14" s="21" t="s">
        <v>24</v>
      </c>
      <c r="D14" s="1" t="s">
        <v>6</v>
      </c>
      <c r="E14" s="16">
        <v>5</v>
      </c>
      <c r="F14" s="7">
        <v>3223</v>
      </c>
      <c r="G14" s="9" t="e">
        <f t="shared" si="0"/>
        <v>#REF!</v>
      </c>
      <c r="H14" s="7">
        <v>3464</v>
      </c>
      <c r="I14" s="9" t="e">
        <f t="shared" si="1"/>
        <v>#REF!</v>
      </c>
      <c r="J14" s="16">
        <v>3428.351</v>
      </c>
      <c r="K14" s="8" t="e">
        <f t="shared" si="2"/>
        <v>#REF!</v>
      </c>
      <c r="L14" s="13">
        <v>4793.62</v>
      </c>
      <c r="M14" s="22">
        <v>2.2023</v>
      </c>
      <c r="N14" s="37">
        <v>4066.81</v>
      </c>
      <c r="O14" s="67">
        <v>3.1076</v>
      </c>
      <c r="P14" s="13">
        <v>4793.62</v>
      </c>
      <c r="Q14" s="22">
        <v>2.2023</v>
      </c>
      <c r="R14" s="37">
        <v>4066.81</v>
      </c>
      <c r="S14" s="67">
        <v>3.1076</v>
      </c>
    </row>
    <row r="15" spans="3:19" ht="15.75" thickBot="1">
      <c r="C15" s="21" t="s">
        <v>39</v>
      </c>
      <c r="D15" s="1" t="s">
        <v>7</v>
      </c>
      <c r="E15" s="16">
        <v>6</v>
      </c>
      <c r="F15" s="7">
        <v>391</v>
      </c>
      <c r="G15" s="9" t="e">
        <f t="shared" si="0"/>
        <v>#REF!</v>
      </c>
      <c r="H15" s="7">
        <v>419</v>
      </c>
      <c r="I15" s="9" t="e">
        <f t="shared" si="1"/>
        <v>#REF!</v>
      </c>
      <c r="J15" s="16">
        <v>134.643</v>
      </c>
      <c r="K15" s="8" t="e">
        <f t="shared" si="2"/>
        <v>#REF!</v>
      </c>
      <c r="L15" s="13">
        <v>677.94</v>
      </c>
      <c r="M15" s="22">
        <v>0.3115</v>
      </c>
      <c r="N15" s="37">
        <v>1269.74</v>
      </c>
      <c r="O15" s="67">
        <v>0.9703</v>
      </c>
      <c r="P15" s="13">
        <v>677.94</v>
      </c>
      <c r="Q15" s="22">
        <v>0.3115</v>
      </c>
      <c r="R15" s="37">
        <v>1269.74</v>
      </c>
      <c r="S15" s="67">
        <v>0.9703</v>
      </c>
    </row>
    <row r="16" spans="3:19" ht="15.75" thickBot="1">
      <c r="C16" s="55" t="s">
        <v>25</v>
      </c>
      <c r="D16" s="24" t="s">
        <v>8</v>
      </c>
      <c r="E16" s="25">
        <v>7</v>
      </c>
      <c r="F16" s="26">
        <v>1469</v>
      </c>
      <c r="G16" s="27" t="e">
        <f t="shared" si="0"/>
        <v>#REF!</v>
      </c>
      <c r="H16" s="26">
        <v>1922</v>
      </c>
      <c r="I16" s="27" t="e">
        <f t="shared" si="1"/>
        <v>#REF!</v>
      </c>
      <c r="J16" s="25">
        <v>2170.503</v>
      </c>
      <c r="K16" s="28" t="e">
        <f t="shared" si="2"/>
        <v>#REF!</v>
      </c>
      <c r="L16" s="29">
        <v>4123.12</v>
      </c>
      <c r="M16" s="30">
        <v>1.8943</v>
      </c>
      <c r="N16" s="29">
        <v>6098.5</v>
      </c>
      <c r="O16" s="9">
        <v>4.6601</v>
      </c>
      <c r="P16" s="29">
        <v>4123.12</v>
      </c>
      <c r="Q16" s="30">
        <v>1.8943</v>
      </c>
      <c r="R16" s="29">
        <v>6098.5</v>
      </c>
      <c r="S16" s="9">
        <v>4.6601</v>
      </c>
    </row>
    <row r="17" spans="3:19" ht="16.5" customHeight="1" thickBot="1">
      <c r="C17" s="55" t="s">
        <v>26</v>
      </c>
      <c r="D17" s="24" t="s">
        <v>9</v>
      </c>
      <c r="E17" s="25">
        <v>8</v>
      </c>
      <c r="F17" s="26">
        <f>SUM(F18:F20)</f>
        <v>1741</v>
      </c>
      <c r="G17" s="27" t="e">
        <f t="shared" si="0"/>
        <v>#REF!</v>
      </c>
      <c r="H17" s="26">
        <f>SUM(H18:H20)</f>
        <v>1782</v>
      </c>
      <c r="I17" s="27" t="e">
        <f t="shared" si="1"/>
        <v>#REF!</v>
      </c>
      <c r="J17" s="26">
        <f>SUM(J18:J20)</f>
        <v>1635.5680000000002</v>
      </c>
      <c r="K17" s="28" t="e">
        <f t="shared" si="2"/>
        <v>#REF!</v>
      </c>
      <c r="L17" s="29">
        <v>2790.8242099999998</v>
      </c>
      <c r="M17" s="70">
        <v>1.2821</v>
      </c>
      <c r="N17" s="29">
        <v>2356.59</v>
      </c>
      <c r="O17" s="70">
        <v>1.8007999999999997</v>
      </c>
      <c r="P17" s="29">
        <v>2790.8242099999998</v>
      </c>
      <c r="Q17" s="70">
        <v>1.2821</v>
      </c>
      <c r="R17" s="29">
        <v>2356.59</v>
      </c>
      <c r="S17" s="70">
        <v>1.8007999999999997</v>
      </c>
    </row>
    <row r="18" spans="3:19" ht="42" customHeight="1" thickBot="1">
      <c r="C18" s="21" t="s">
        <v>27</v>
      </c>
      <c r="D18" s="1" t="s">
        <v>10</v>
      </c>
      <c r="E18" s="16">
        <v>9</v>
      </c>
      <c r="F18" s="6">
        <v>529</v>
      </c>
      <c r="G18" s="9" t="e">
        <f t="shared" si="0"/>
        <v>#REF!</v>
      </c>
      <c r="H18" s="6">
        <v>525</v>
      </c>
      <c r="I18" s="9" t="e">
        <f t="shared" si="1"/>
        <v>#REF!</v>
      </c>
      <c r="J18" s="19">
        <v>804.388</v>
      </c>
      <c r="K18" s="9" t="e">
        <f t="shared" si="2"/>
        <v>#REF!</v>
      </c>
      <c r="L18" s="23">
        <v>907.09</v>
      </c>
      <c r="M18" s="22">
        <v>0.4167</v>
      </c>
      <c r="N18" s="14">
        <v>1341.67</v>
      </c>
      <c r="O18" s="67">
        <v>1.0252</v>
      </c>
      <c r="P18" s="23">
        <v>907.09</v>
      </c>
      <c r="Q18" s="22">
        <v>0.4167</v>
      </c>
      <c r="R18" s="14">
        <v>1341.67</v>
      </c>
      <c r="S18" s="67">
        <v>1.0252</v>
      </c>
    </row>
    <row r="19" spans="3:19" ht="42" customHeight="1" thickBot="1">
      <c r="C19" s="21" t="s">
        <v>28</v>
      </c>
      <c r="D19" s="59" t="s">
        <v>11</v>
      </c>
      <c r="E19" s="16">
        <v>10</v>
      </c>
      <c r="F19" s="6">
        <v>442</v>
      </c>
      <c r="G19" s="9" t="e">
        <f t="shared" si="0"/>
        <v>#REF!</v>
      </c>
      <c r="H19" s="6">
        <v>524</v>
      </c>
      <c r="I19" s="9" t="e">
        <f t="shared" si="1"/>
        <v>#REF!</v>
      </c>
      <c r="J19" s="19">
        <v>298.51</v>
      </c>
      <c r="K19" s="9" t="e">
        <f t="shared" si="2"/>
        <v>#REF!</v>
      </c>
      <c r="L19" s="23">
        <v>331.94420999999994</v>
      </c>
      <c r="M19" s="22">
        <v>0.1525</v>
      </c>
      <c r="N19" s="14">
        <v>455.12</v>
      </c>
      <c r="O19" s="67">
        <v>0.3478</v>
      </c>
      <c r="P19" s="23">
        <v>331.94420999999994</v>
      </c>
      <c r="Q19" s="22">
        <v>0.1525</v>
      </c>
      <c r="R19" s="14">
        <v>455.12</v>
      </c>
      <c r="S19" s="67">
        <v>0.3478</v>
      </c>
    </row>
    <row r="20" spans="3:19" ht="15.75" thickBot="1">
      <c r="C20" s="3" t="s">
        <v>29</v>
      </c>
      <c r="D20" s="1" t="s">
        <v>12</v>
      </c>
      <c r="E20" s="16">
        <v>11</v>
      </c>
      <c r="F20" s="7">
        <v>770</v>
      </c>
      <c r="G20" s="9" t="e">
        <f t="shared" si="0"/>
        <v>#REF!</v>
      </c>
      <c r="H20" s="7">
        <v>733</v>
      </c>
      <c r="I20" s="9" t="e">
        <f t="shared" si="1"/>
        <v>#REF!</v>
      </c>
      <c r="J20" s="16">
        <v>532.67</v>
      </c>
      <c r="K20" s="8" t="e">
        <f t="shared" si="2"/>
        <v>#REF!</v>
      </c>
      <c r="L20" s="13">
        <v>1551.79</v>
      </c>
      <c r="M20" s="22">
        <v>0.7129</v>
      </c>
      <c r="N20" s="14">
        <v>559.8</v>
      </c>
      <c r="O20" s="67">
        <v>0.4278</v>
      </c>
      <c r="P20" s="13">
        <v>1551.79</v>
      </c>
      <c r="Q20" s="22">
        <v>0.7129</v>
      </c>
      <c r="R20" s="14">
        <v>559.8</v>
      </c>
      <c r="S20" s="67">
        <v>0.4278</v>
      </c>
    </row>
    <row r="21" spans="3:19" ht="15.75" customHeight="1" thickBot="1">
      <c r="C21" s="55" t="s">
        <v>51</v>
      </c>
      <c r="D21" s="31" t="s">
        <v>81</v>
      </c>
      <c r="E21" s="25">
        <v>12</v>
      </c>
      <c r="F21" s="26">
        <v>634</v>
      </c>
      <c r="G21" s="27" t="e">
        <f t="shared" si="0"/>
        <v>#REF!</v>
      </c>
      <c r="H21" s="26">
        <v>415</v>
      </c>
      <c r="I21" s="27" t="e">
        <f t="shared" si="1"/>
        <v>#REF!</v>
      </c>
      <c r="J21" s="25">
        <v>1046.468</v>
      </c>
      <c r="K21" s="28" t="e">
        <f t="shared" si="2"/>
        <v>#REF!</v>
      </c>
      <c r="L21" s="29">
        <v>84.84</v>
      </c>
      <c r="M21" s="70">
        <v>0.038900000000000004</v>
      </c>
      <c r="N21" s="29">
        <v>99.59</v>
      </c>
      <c r="O21" s="70">
        <v>0.0761</v>
      </c>
      <c r="P21" s="29">
        <v>84.84</v>
      </c>
      <c r="Q21" s="70">
        <v>0.038900000000000004</v>
      </c>
      <c r="R21" s="29">
        <v>99.59</v>
      </c>
      <c r="S21" s="70">
        <v>0.0761</v>
      </c>
    </row>
    <row r="22" spans="3:19" ht="15.75" thickBot="1">
      <c r="C22" s="21" t="s">
        <v>52</v>
      </c>
      <c r="D22" s="1" t="s">
        <v>55</v>
      </c>
      <c r="E22" s="16"/>
      <c r="F22" s="7"/>
      <c r="G22" s="9"/>
      <c r="H22" s="7"/>
      <c r="I22" s="9"/>
      <c r="J22" s="16"/>
      <c r="K22" s="8"/>
      <c r="L22" s="13">
        <v>34.89</v>
      </c>
      <c r="M22" s="22">
        <v>0.016</v>
      </c>
      <c r="N22" s="13">
        <v>40.959999999999994</v>
      </c>
      <c r="O22" s="67">
        <v>0.0313</v>
      </c>
      <c r="P22" s="13">
        <v>34.89</v>
      </c>
      <c r="Q22" s="22">
        <v>0.016</v>
      </c>
      <c r="R22" s="13">
        <v>40.959999999999994</v>
      </c>
      <c r="S22" s="67">
        <v>0.0313</v>
      </c>
    </row>
    <row r="23" spans="3:19" ht="15.75" thickBot="1">
      <c r="C23" s="21" t="s">
        <v>53</v>
      </c>
      <c r="D23" s="1" t="s">
        <v>56</v>
      </c>
      <c r="E23" s="16"/>
      <c r="F23" s="7"/>
      <c r="G23" s="9"/>
      <c r="H23" s="7"/>
      <c r="I23" s="9"/>
      <c r="J23" s="16"/>
      <c r="K23" s="8"/>
      <c r="L23" s="13">
        <v>7.67</v>
      </c>
      <c r="M23" s="22">
        <v>0.0035</v>
      </c>
      <c r="N23" s="13">
        <v>9.01</v>
      </c>
      <c r="O23" s="67">
        <v>0.0069</v>
      </c>
      <c r="P23" s="13">
        <v>7.67</v>
      </c>
      <c r="Q23" s="22">
        <v>0.0035</v>
      </c>
      <c r="R23" s="13">
        <v>9.01</v>
      </c>
      <c r="S23" s="67">
        <v>0.0069</v>
      </c>
    </row>
    <row r="24" spans="3:19" ht="15.75" thickBot="1">
      <c r="C24" s="21" t="s">
        <v>54</v>
      </c>
      <c r="D24" s="1" t="s">
        <v>57</v>
      </c>
      <c r="E24" s="16"/>
      <c r="F24" s="7"/>
      <c r="G24" s="9"/>
      <c r="H24" s="7"/>
      <c r="I24" s="9"/>
      <c r="J24" s="16"/>
      <c r="K24" s="8"/>
      <c r="L24" s="13">
        <v>11.18</v>
      </c>
      <c r="M24" s="22">
        <v>0.0051</v>
      </c>
      <c r="N24" s="13">
        <v>13.129999999999999</v>
      </c>
      <c r="O24" s="67">
        <v>0.01</v>
      </c>
      <c r="P24" s="13">
        <v>11.18</v>
      </c>
      <c r="Q24" s="22">
        <v>0.0051</v>
      </c>
      <c r="R24" s="13">
        <v>13.129999999999999</v>
      </c>
      <c r="S24" s="67">
        <v>0.01</v>
      </c>
    </row>
    <row r="25" spans="3:19" ht="15.75" thickBot="1">
      <c r="C25" s="21" t="s">
        <v>58</v>
      </c>
      <c r="D25" s="1" t="s">
        <v>59</v>
      </c>
      <c r="E25" s="16"/>
      <c r="F25" s="7"/>
      <c r="G25" s="9"/>
      <c r="H25" s="7"/>
      <c r="I25" s="9"/>
      <c r="J25" s="16"/>
      <c r="K25" s="8"/>
      <c r="L25" s="13">
        <v>31.1</v>
      </c>
      <c r="M25" s="22">
        <v>0.0143</v>
      </c>
      <c r="N25" s="13">
        <v>36.49000000000001</v>
      </c>
      <c r="O25" s="67">
        <v>0.0279</v>
      </c>
      <c r="P25" s="13">
        <v>31.1</v>
      </c>
      <c r="Q25" s="22">
        <v>0.0143</v>
      </c>
      <c r="R25" s="13">
        <v>36.49000000000001</v>
      </c>
      <c r="S25" s="67">
        <v>0.0279</v>
      </c>
    </row>
    <row r="26" spans="3:19" ht="15.75" thickBot="1">
      <c r="C26" s="55" t="s">
        <v>40</v>
      </c>
      <c r="D26" s="24" t="s">
        <v>64</v>
      </c>
      <c r="E26" s="25">
        <v>13</v>
      </c>
      <c r="F26" s="26">
        <v>440</v>
      </c>
      <c r="G26" s="27" t="e">
        <f>F26/$H$48</f>
        <v>#REF!</v>
      </c>
      <c r="H26" s="26">
        <v>515</v>
      </c>
      <c r="I26" s="27" t="e">
        <f>H26/$H$48</f>
        <v>#REF!</v>
      </c>
      <c r="J26" s="25">
        <v>473.82</v>
      </c>
      <c r="K26" s="28" t="e">
        <f>J26/$J$48</f>
        <v>#REF!</v>
      </c>
      <c r="L26" s="29">
        <v>837.88</v>
      </c>
      <c r="M26" s="70">
        <v>0.38499999999999995</v>
      </c>
      <c r="N26" s="29">
        <v>983.5999999999999</v>
      </c>
      <c r="O26" s="70">
        <v>0.7516999999999999</v>
      </c>
      <c r="P26" s="29">
        <v>837.88</v>
      </c>
      <c r="Q26" s="70">
        <v>0.38499999999999995</v>
      </c>
      <c r="R26" s="29">
        <v>983.5999999999999</v>
      </c>
      <c r="S26" s="70">
        <v>0.7516999999999999</v>
      </c>
    </row>
    <row r="27" spans="3:19" ht="15.75" thickBot="1">
      <c r="C27" s="21" t="s">
        <v>60</v>
      </c>
      <c r="D27" s="1" t="s">
        <v>55</v>
      </c>
      <c r="E27" s="25"/>
      <c r="F27" s="26"/>
      <c r="G27" s="27"/>
      <c r="H27" s="26"/>
      <c r="I27" s="27"/>
      <c r="J27" s="25"/>
      <c r="K27" s="28"/>
      <c r="L27" s="13">
        <v>644.85</v>
      </c>
      <c r="M27" s="22">
        <v>0.2963</v>
      </c>
      <c r="N27" s="37">
        <v>756.9999999999999</v>
      </c>
      <c r="O27" s="67">
        <v>0.5785</v>
      </c>
      <c r="P27" s="13">
        <v>644.85</v>
      </c>
      <c r="Q27" s="22">
        <v>0.2963</v>
      </c>
      <c r="R27" s="37">
        <v>756.9999999999999</v>
      </c>
      <c r="S27" s="67">
        <v>0.5785</v>
      </c>
    </row>
    <row r="28" spans="3:19" ht="15.75" thickBot="1">
      <c r="C28" s="21" t="s">
        <v>61</v>
      </c>
      <c r="D28" s="1" t="s">
        <v>56</v>
      </c>
      <c r="E28" s="25"/>
      <c r="F28" s="26"/>
      <c r="G28" s="27"/>
      <c r="H28" s="26"/>
      <c r="I28" s="27"/>
      <c r="J28" s="25"/>
      <c r="K28" s="28"/>
      <c r="L28" s="13">
        <v>141.87</v>
      </c>
      <c r="M28" s="22">
        <v>0.0652</v>
      </c>
      <c r="N28" s="37">
        <v>166.54000000000002</v>
      </c>
      <c r="O28" s="67">
        <v>0.1273</v>
      </c>
      <c r="P28" s="13">
        <v>141.87</v>
      </c>
      <c r="Q28" s="22">
        <v>0.0652</v>
      </c>
      <c r="R28" s="37">
        <v>166.54000000000002</v>
      </c>
      <c r="S28" s="67">
        <v>0.1273</v>
      </c>
    </row>
    <row r="29" spans="3:19" ht="15.75" thickBot="1">
      <c r="C29" s="21" t="s">
        <v>62</v>
      </c>
      <c r="D29" s="1" t="s">
        <v>57</v>
      </c>
      <c r="E29" s="25"/>
      <c r="F29" s="26"/>
      <c r="G29" s="27"/>
      <c r="H29" s="26"/>
      <c r="I29" s="27"/>
      <c r="J29" s="25"/>
      <c r="K29" s="28"/>
      <c r="L29" s="13">
        <v>2.34</v>
      </c>
      <c r="M29" s="22">
        <v>0.0011</v>
      </c>
      <c r="N29" s="37">
        <v>2.75</v>
      </c>
      <c r="O29" s="67">
        <v>0.0021</v>
      </c>
      <c r="P29" s="13">
        <v>2.34</v>
      </c>
      <c r="Q29" s="22">
        <v>0.0011</v>
      </c>
      <c r="R29" s="37">
        <v>2.75</v>
      </c>
      <c r="S29" s="67">
        <v>0.0021</v>
      </c>
    </row>
    <row r="30" spans="3:19" ht="15.75" thickBot="1">
      <c r="C30" s="21" t="s">
        <v>63</v>
      </c>
      <c r="D30" s="1" t="s">
        <v>59</v>
      </c>
      <c r="E30" s="25"/>
      <c r="F30" s="26"/>
      <c r="G30" s="27"/>
      <c r="H30" s="26"/>
      <c r="I30" s="27"/>
      <c r="J30" s="25"/>
      <c r="K30" s="28"/>
      <c r="L30" s="13">
        <v>48.819999999999965</v>
      </c>
      <c r="M30" s="22">
        <v>0.0224</v>
      </c>
      <c r="N30" s="37">
        <v>57.30999999999989</v>
      </c>
      <c r="O30" s="67">
        <v>0.0438</v>
      </c>
      <c r="P30" s="13">
        <v>48.819999999999965</v>
      </c>
      <c r="Q30" s="22">
        <v>0.0224</v>
      </c>
      <c r="R30" s="37">
        <v>57.30999999999989</v>
      </c>
      <c r="S30" s="67">
        <v>0.0438</v>
      </c>
    </row>
    <row r="31" spans="3:19" ht="15.75" thickBot="1">
      <c r="C31" s="55" t="s">
        <v>41</v>
      </c>
      <c r="D31" s="24" t="s">
        <v>69</v>
      </c>
      <c r="E31" s="25">
        <v>14</v>
      </c>
      <c r="F31" s="26">
        <v>300</v>
      </c>
      <c r="G31" s="27" t="e">
        <f>F31/$H$48</f>
        <v>#REF!</v>
      </c>
      <c r="H31" s="26">
        <v>291</v>
      </c>
      <c r="I31" s="27" t="e">
        <f>H31/$H$48</f>
        <v>#REF!</v>
      </c>
      <c r="J31" s="25">
        <v>310.304</v>
      </c>
      <c r="K31" s="28" t="e">
        <f>J31/$J$48</f>
        <v>#REF!</v>
      </c>
      <c r="L31" s="29">
        <v>245.24428500000002</v>
      </c>
      <c r="M31" s="29">
        <v>0.11270000000000001</v>
      </c>
      <c r="N31" s="29">
        <v>287.89975000000004</v>
      </c>
      <c r="O31" s="70">
        <v>0.2199</v>
      </c>
      <c r="P31" s="29">
        <v>245.24428500000002</v>
      </c>
      <c r="Q31" s="29">
        <v>0.11270000000000001</v>
      </c>
      <c r="R31" s="29">
        <v>287.89975000000004</v>
      </c>
      <c r="S31" s="70">
        <v>0.2199</v>
      </c>
    </row>
    <row r="32" spans="3:19" ht="15.75" thickBot="1">
      <c r="C32" s="21" t="s">
        <v>65</v>
      </c>
      <c r="D32" s="1" t="s">
        <v>55</v>
      </c>
      <c r="E32" s="25"/>
      <c r="F32" s="26"/>
      <c r="G32" s="27"/>
      <c r="H32" s="26"/>
      <c r="I32" s="27"/>
      <c r="J32" s="25"/>
      <c r="K32" s="28"/>
      <c r="L32" s="13">
        <v>182.6108</v>
      </c>
      <c r="M32" s="22">
        <v>0.0839</v>
      </c>
      <c r="N32" s="13">
        <v>214.3692</v>
      </c>
      <c r="O32" s="67">
        <v>0.1638</v>
      </c>
      <c r="P32" s="13">
        <v>182.6108</v>
      </c>
      <c r="Q32" s="22">
        <v>0.0839</v>
      </c>
      <c r="R32" s="13">
        <v>214.3692</v>
      </c>
      <c r="S32" s="67">
        <v>0.1638</v>
      </c>
    </row>
    <row r="33" spans="3:19" ht="15.75" thickBot="1">
      <c r="C33" s="21" t="s">
        <v>66</v>
      </c>
      <c r="D33" s="1" t="s">
        <v>56</v>
      </c>
      <c r="E33" s="25"/>
      <c r="F33" s="26"/>
      <c r="G33" s="27"/>
      <c r="H33" s="26"/>
      <c r="I33" s="27"/>
      <c r="J33" s="25"/>
      <c r="K33" s="28"/>
      <c r="L33" s="13">
        <v>40.175112000000006</v>
      </c>
      <c r="M33" s="22">
        <v>0.0185</v>
      </c>
      <c r="N33" s="13">
        <v>47.162088000000004</v>
      </c>
      <c r="O33" s="67">
        <v>0.036</v>
      </c>
      <c r="P33" s="13">
        <v>40.175112000000006</v>
      </c>
      <c r="Q33" s="22">
        <v>0.0185</v>
      </c>
      <c r="R33" s="13">
        <v>47.162088000000004</v>
      </c>
      <c r="S33" s="67">
        <v>0.036</v>
      </c>
    </row>
    <row r="34" spans="3:19" ht="15.75" thickBot="1">
      <c r="C34" s="21" t="s">
        <v>67</v>
      </c>
      <c r="D34" s="1" t="s">
        <v>57</v>
      </c>
      <c r="E34" s="25"/>
      <c r="F34" s="26"/>
      <c r="G34" s="27"/>
      <c r="H34" s="26"/>
      <c r="I34" s="27"/>
      <c r="J34" s="25"/>
      <c r="K34" s="28"/>
      <c r="L34" s="13">
        <v>0</v>
      </c>
      <c r="M34" s="22">
        <v>0</v>
      </c>
      <c r="N34" s="13">
        <v>0</v>
      </c>
      <c r="O34" s="67">
        <v>0</v>
      </c>
      <c r="P34" s="13">
        <v>0</v>
      </c>
      <c r="Q34" s="22">
        <v>0</v>
      </c>
      <c r="R34" s="13">
        <v>0</v>
      </c>
      <c r="S34" s="67">
        <v>0</v>
      </c>
    </row>
    <row r="35" spans="3:19" ht="15.75" thickBot="1">
      <c r="C35" s="21" t="s">
        <v>68</v>
      </c>
      <c r="D35" s="1" t="s">
        <v>59</v>
      </c>
      <c r="E35" s="25"/>
      <c r="F35" s="26"/>
      <c r="G35" s="27"/>
      <c r="H35" s="26"/>
      <c r="I35" s="27"/>
      <c r="J35" s="25"/>
      <c r="K35" s="28"/>
      <c r="L35" s="13">
        <v>22.458373</v>
      </c>
      <c r="M35" s="22">
        <v>0.0103</v>
      </c>
      <c r="N35" s="13">
        <v>26.36846200000003</v>
      </c>
      <c r="O35" s="67">
        <v>0.0201</v>
      </c>
      <c r="P35" s="13">
        <v>22.458373</v>
      </c>
      <c r="Q35" s="22">
        <v>0.0103</v>
      </c>
      <c r="R35" s="13">
        <v>26.36846200000003</v>
      </c>
      <c r="S35" s="67">
        <v>0.0201</v>
      </c>
    </row>
    <row r="36" spans="3:19" ht="15.75" thickBot="1">
      <c r="C36" s="55" t="s">
        <v>42</v>
      </c>
      <c r="D36" s="24" t="s">
        <v>13</v>
      </c>
      <c r="E36" s="25">
        <v>15</v>
      </c>
      <c r="F36" s="26">
        <v>36</v>
      </c>
      <c r="G36" s="27" t="e">
        <f>F36/$H$48</f>
        <v>#REF!</v>
      </c>
      <c r="H36" s="26">
        <v>55</v>
      </c>
      <c r="I36" s="27" t="e">
        <f>H36/$H$48</f>
        <v>#REF!</v>
      </c>
      <c r="J36" s="25">
        <v>0</v>
      </c>
      <c r="K36" s="28" t="e">
        <f aca="true" t="shared" si="3" ref="K36:K46">J36/$J$48</f>
        <v>#REF!</v>
      </c>
      <c r="L36" s="13">
        <v>0</v>
      </c>
      <c r="M36" s="30">
        <v>0</v>
      </c>
      <c r="N36" s="32">
        <v>0</v>
      </c>
      <c r="O36" s="36">
        <v>0</v>
      </c>
      <c r="P36" s="13">
        <v>0</v>
      </c>
      <c r="Q36" s="30">
        <v>0</v>
      </c>
      <c r="R36" s="32">
        <v>0</v>
      </c>
      <c r="S36" s="36">
        <v>0</v>
      </c>
    </row>
    <row r="37" spans="3:19" ht="15.75" thickBot="1">
      <c r="C37" s="55" t="s">
        <v>43</v>
      </c>
      <c r="D37" s="24" t="s">
        <v>14</v>
      </c>
      <c r="E37" s="25">
        <v>16</v>
      </c>
      <c r="F37" s="26">
        <v>0</v>
      </c>
      <c r="G37" s="27" t="e">
        <f>F37/$H$48</f>
        <v>#REF!</v>
      </c>
      <c r="H37" s="26">
        <v>0</v>
      </c>
      <c r="I37" s="27" t="e">
        <f>H37/$H$48</f>
        <v>#REF!</v>
      </c>
      <c r="J37" s="25">
        <v>0</v>
      </c>
      <c r="K37" s="28" t="e">
        <f t="shared" si="3"/>
        <v>#REF!</v>
      </c>
      <c r="L37" s="71">
        <v>0</v>
      </c>
      <c r="M37" s="72">
        <v>0</v>
      </c>
      <c r="N37" s="73">
        <v>0</v>
      </c>
      <c r="O37" s="36">
        <v>0</v>
      </c>
      <c r="P37" s="71">
        <v>0</v>
      </c>
      <c r="Q37" s="72">
        <v>0</v>
      </c>
      <c r="R37" s="73">
        <v>0</v>
      </c>
      <c r="S37" s="36">
        <v>0</v>
      </c>
    </row>
    <row r="38" spans="3:19" ht="15.75" customHeight="1" thickBot="1">
      <c r="C38" s="55" t="s">
        <v>44</v>
      </c>
      <c r="D38" s="31" t="s">
        <v>15</v>
      </c>
      <c r="E38" s="25">
        <v>17</v>
      </c>
      <c r="F38" s="26">
        <f>F11+F26+F31+F36+F37</f>
        <v>8234</v>
      </c>
      <c r="G38" s="27" t="e">
        <f>F38/$H$48</f>
        <v>#REF!</v>
      </c>
      <c r="H38" s="26">
        <f>H11+H26+H31+H36+H37</f>
        <v>8863</v>
      </c>
      <c r="I38" s="27" t="e">
        <f>H38/$H$48</f>
        <v>#REF!</v>
      </c>
      <c r="J38" s="26">
        <f>J11+J26+J31+J36+J37</f>
        <v>9199.657000000001</v>
      </c>
      <c r="K38" s="28" t="e">
        <f t="shared" si="3"/>
        <v>#REF!</v>
      </c>
      <c r="L38" s="74">
        <v>13553.468495</v>
      </c>
      <c r="M38" s="75">
        <v>6.2268</v>
      </c>
      <c r="N38" s="74">
        <v>15162.72975</v>
      </c>
      <c r="O38" s="74">
        <v>11.5865</v>
      </c>
      <c r="P38" s="74">
        <v>13553.468495</v>
      </c>
      <c r="Q38" s="75">
        <v>6.2268</v>
      </c>
      <c r="R38" s="74">
        <v>15162.72975</v>
      </c>
      <c r="S38" s="74">
        <v>11.5865</v>
      </c>
    </row>
    <row r="39" spans="3:19" ht="15.75" thickBot="1">
      <c r="C39" s="45" t="s">
        <v>45</v>
      </c>
      <c r="D39" s="24" t="s">
        <v>70</v>
      </c>
      <c r="E39" s="25">
        <v>18</v>
      </c>
      <c r="F39" s="26">
        <v>131</v>
      </c>
      <c r="G39" s="27" t="e">
        <f>F39/$H$48</f>
        <v>#REF!</v>
      </c>
      <c r="H39" s="26">
        <v>-378</v>
      </c>
      <c r="I39" s="27" t="e">
        <f>H39/$H$48</f>
        <v>#REF!</v>
      </c>
      <c r="J39" s="25">
        <f>J40+J41</f>
        <v>0</v>
      </c>
      <c r="K39" s="28" t="e">
        <f t="shared" si="3"/>
        <v>#REF!</v>
      </c>
      <c r="L39" s="32">
        <v>0</v>
      </c>
      <c r="M39" s="30"/>
      <c r="N39" s="32">
        <v>0</v>
      </c>
      <c r="O39" s="35">
        <v>0</v>
      </c>
      <c r="P39" s="32">
        <v>0</v>
      </c>
      <c r="Q39" s="30"/>
      <c r="R39" s="32">
        <v>0</v>
      </c>
      <c r="S39" s="35">
        <v>0</v>
      </c>
    </row>
    <row r="40" spans="3:19" ht="15.75" thickBot="1">
      <c r="C40" s="21" t="s">
        <v>30</v>
      </c>
      <c r="D40" s="1" t="s">
        <v>16</v>
      </c>
      <c r="E40" s="16">
        <v>19</v>
      </c>
      <c r="F40" s="2"/>
      <c r="G40" s="2"/>
      <c r="H40" s="2"/>
      <c r="I40" s="2"/>
      <c r="J40" s="16">
        <v>0</v>
      </c>
      <c r="K40" s="8" t="e">
        <f t="shared" si="3"/>
        <v>#REF!</v>
      </c>
      <c r="L40" s="11">
        <v>0</v>
      </c>
      <c r="M40" s="22">
        <v>0</v>
      </c>
      <c r="N40" s="11">
        <v>0</v>
      </c>
      <c r="O40" s="12">
        <v>0</v>
      </c>
      <c r="P40" s="11">
        <v>0</v>
      </c>
      <c r="Q40" s="22">
        <v>0</v>
      </c>
      <c r="R40" s="11">
        <v>0</v>
      </c>
      <c r="S40" s="12">
        <v>0</v>
      </c>
    </row>
    <row r="41" spans="3:19" ht="15.75" thickBot="1">
      <c r="C41" s="21" t="s">
        <v>31</v>
      </c>
      <c r="D41" s="1" t="s">
        <v>17</v>
      </c>
      <c r="E41" s="16">
        <v>20</v>
      </c>
      <c r="F41" s="2"/>
      <c r="G41" s="2"/>
      <c r="H41" s="2"/>
      <c r="I41" s="2"/>
      <c r="J41" s="16">
        <f>SUM(J42:J45)</f>
        <v>0</v>
      </c>
      <c r="K41" s="8" t="e">
        <f t="shared" si="3"/>
        <v>#REF!</v>
      </c>
      <c r="L41" s="11">
        <v>0</v>
      </c>
      <c r="M41" s="22">
        <v>0</v>
      </c>
      <c r="N41" s="11">
        <v>0</v>
      </c>
      <c r="O41" s="12">
        <v>0</v>
      </c>
      <c r="P41" s="11">
        <v>0</v>
      </c>
      <c r="Q41" s="22">
        <v>0</v>
      </c>
      <c r="R41" s="11">
        <v>0</v>
      </c>
      <c r="S41" s="12">
        <v>0</v>
      </c>
    </row>
    <row r="42" spans="3:19" ht="15.75" thickBot="1">
      <c r="C42" s="21" t="s">
        <v>32</v>
      </c>
      <c r="D42" s="1" t="s">
        <v>18</v>
      </c>
      <c r="E42" s="16">
        <v>21</v>
      </c>
      <c r="F42" s="2"/>
      <c r="G42" s="2"/>
      <c r="H42" s="2"/>
      <c r="I42" s="2"/>
      <c r="J42" s="16">
        <v>0</v>
      </c>
      <c r="K42" s="8" t="e">
        <f t="shared" si="3"/>
        <v>#REF!</v>
      </c>
      <c r="L42" s="11">
        <v>0</v>
      </c>
      <c r="M42" s="22">
        <v>0</v>
      </c>
      <c r="N42" s="11">
        <v>0</v>
      </c>
      <c r="O42" s="12">
        <v>0</v>
      </c>
      <c r="P42" s="11">
        <v>0</v>
      </c>
      <c r="Q42" s="22">
        <v>0</v>
      </c>
      <c r="R42" s="11">
        <v>0</v>
      </c>
      <c r="S42" s="12">
        <v>0</v>
      </c>
    </row>
    <row r="43" spans="3:19" ht="15.75" thickBot="1">
      <c r="C43" s="21" t="s">
        <v>33</v>
      </c>
      <c r="D43" s="1" t="s">
        <v>19</v>
      </c>
      <c r="E43" s="16">
        <v>22</v>
      </c>
      <c r="F43" s="2"/>
      <c r="G43" s="2"/>
      <c r="H43" s="2"/>
      <c r="I43" s="2"/>
      <c r="J43" s="16">
        <v>0</v>
      </c>
      <c r="K43" s="8" t="e">
        <f t="shared" si="3"/>
        <v>#REF!</v>
      </c>
      <c r="L43" s="11">
        <v>0</v>
      </c>
      <c r="M43" s="22">
        <v>0</v>
      </c>
      <c r="N43" s="11">
        <v>0</v>
      </c>
      <c r="O43" s="12">
        <v>0</v>
      </c>
      <c r="P43" s="11">
        <v>0</v>
      </c>
      <c r="Q43" s="22">
        <v>0</v>
      </c>
      <c r="R43" s="11">
        <v>0</v>
      </c>
      <c r="S43" s="12">
        <v>0</v>
      </c>
    </row>
    <row r="44" spans="3:19" ht="27" thickBot="1">
      <c r="C44" s="21" t="s">
        <v>34</v>
      </c>
      <c r="D44" s="1" t="s">
        <v>20</v>
      </c>
      <c r="E44" s="16">
        <v>23</v>
      </c>
      <c r="F44" s="2"/>
      <c r="G44" s="2"/>
      <c r="H44" s="2"/>
      <c r="I44" s="2"/>
      <c r="J44" s="16">
        <v>0</v>
      </c>
      <c r="K44" s="8" t="e">
        <f t="shared" si="3"/>
        <v>#REF!</v>
      </c>
      <c r="L44" s="11">
        <v>0</v>
      </c>
      <c r="M44" s="22">
        <v>0</v>
      </c>
      <c r="N44" s="11">
        <v>0</v>
      </c>
      <c r="O44" s="12">
        <v>0</v>
      </c>
      <c r="P44" s="11">
        <v>0</v>
      </c>
      <c r="Q44" s="22">
        <v>0</v>
      </c>
      <c r="R44" s="11">
        <v>0</v>
      </c>
      <c r="S44" s="12">
        <v>0</v>
      </c>
    </row>
    <row r="45" spans="3:19" ht="15.75" thickBot="1">
      <c r="C45" s="21" t="s">
        <v>35</v>
      </c>
      <c r="D45" s="1" t="s">
        <v>21</v>
      </c>
      <c r="E45" s="16">
        <v>24</v>
      </c>
      <c r="F45" s="2"/>
      <c r="G45" s="2"/>
      <c r="H45" s="2"/>
      <c r="I45" s="2"/>
      <c r="J45" s="16">
        <v>0</v>
      </c>
      <c r="K45" s="8" t="e">
        <f t="shared" si="3"/>
        <v>#REF!</v>
      </c>
      <c r="L45" s="11">
        <v>0</v>
      </c>
      <c r="M45" s="22">
        <v>0</v>
      </c>
      <c r="N45" s="11">
        <v>0</v>
      </c>
      <c r="O45" s="12">
        <v>0</v>
      </c>
      <c r="P45" s="11">
        <v>0</v>
      </c>
      <c r="Q45" s="22">
        <v>0</v>
      </c>
      <c r="R45" s="11">
        <v>0</v>
      </c>
      <c r="S45" s="12">
        <v>0</v>
      </c>
    </row>
    <row r="46" spans="3:19" ht="26.25" thickBot="1">
      <c r="C46" s="45" t="s">
        <v>36</v>
      </c>
      <c r="D46" s="31" t="s">
        <v>77</v>
      </c>
      <c r="E46" s="16">
        <v>25</v>
      </c>
      <c r="F46" s="7">
        <f>F38+F39</f>
        <v>8365</v>
      </c>
      <c r="G46" s="10" t="e">
        <f>G38+G39</f>
        <v>#REF!</v>
      </c>
      <c r="H46" s="7">
        <f>H38+H39</f>
        <v>8485</v>
      </c>
      <c r="I46" s="10" t="e">
        <f>I38+I39</f>
        <v>#REF!</v>
      </c>
      <c r="J46" s="7">
        <f>J38+J39</f>
        <v>9199.657000000001</v>
      </c>
      <c r="K46" s="8" t="e">
        <f t="shared" si="3"/>
        <v>#REF!</v>
      </c>
      <c r="L46" s="80">
        <v>13553.468495</v>
      </c>
      <c r="M46" s="81"/>
      <c r="N46" s="80">
        <v>15162.72975</v>
      </c>
      <c r="O46" s="81"/>
      <c r="P46" s="80">
        <v>13553.468495</v>
      </c>
      <c r="Q46" s="81"/>
      <c r="R46" s="80">
        <v>15162.72975</v>
      </c>
      <c r="S46" s="81"/>
    </row>
    <row r="47" spans="3:19" ht="27.75" customHeight="1" thickBot="1">
      <c r="C47" s="46">
        <v>9</v>
      </c>
      <c r="D47" s="31" t="s">
        <v>82</v>
      </c>
      <c r="E47" s="25">
        <v>31</v>
      </c>
      <c r="F47" s="47"/>
      <c r="G47" s="32" t="e">
        <f>ROUND(G46,2)</f>
        <v>#REF!</v>
      </c>
      <c r="H47" s="47"/>
      <c r="I47" s="32" t="e">
        <f>ROUND(I46,2)</f>
        <v>#REF!</v>
      </c>
      <c r="J47" s="47"/>
      <c r="K47" s="32" t="e">
        <f>ROUND(K46,2)</f>
        <v>#REF!</v>
      </c>
      <c r="L47" s="76">
        <v>6.226841844235558</v>
      </c>
      <c r="M47" s="77"/>
      <c r="N47" s="76">
        <v>11.58645465590757</v>
      </c>
      <c r="O47" s="77"/>
      <c r="P47" s="76">
        <v>6.226841844235558</v>
      </c>
      <c r="Q47" s="77"/>
      <c r="R47" s="76">
        <v>11.58645465590757</v>
      </c>
      <c r="S47" s="77"/>
    </row>
    <row r="48" spans="3:19" ht="26.25" customHeight="1" thickBot="1">
      <c r="C48" s="48" t="s">
        <v>78</v>
      </c>
      <c r="D48" s="49" t="s">
        <v>83</v>
      </c>
      <c r="E48" s="50">
        <v>26</v>
      </c>
      <c r="F48" s="51" t="e">
        <f>SUM(#REF!)</f>
        <v>#REF!</v>
      </c>
      <c r="G48" s="52"/>
      <c r="H48" s="51" t="e">
        <f>SUM(#REF!)</f>
        <v>#REF!</v>
      </c>
      <c r="I48" s="52"/>
      <c r="J48" s="51" t="e">
        <f>SUM(#REF!)</f>
        <v>#REF!</v>
      </c>
      <c r="K48" s="52"/>
      <c r="L48" s="80">
        <v>2176.62</v>
      </c>
      <c r="M48" s="81"/>
      <c r="N48" s="78">
        <v>1308.66</v>
      </c>
      <c r="O48" s="79"/>
      <c r="P48" s="80">
        <v>2176.62</v>
      </c>
      <c r="Q48" s="81"/>
      <c r="R48" s="78">
        <v>1308.66</v>
      </c>
      <c r="S48" s="79"/>
    </row>
    <row r="49" spans="3:19" ht="26.25" customHeight="1" hidden="1">
      <c r="C49" s="60"/>
      <c r="D49" s="61"/>
      <c r="E49" s="62"/>
      <c r="F49" s="63"/>
      <c r="G49" s="62"/>
      <c r="H49" s="63"/>
      <c r="I49" s="62"/>
      <c r="J49" s="63"/>
      <c r="K49" s="62"/>
      <c r="L49" s="63"/>
      <c r="M49" s="63"/>
      <c r="N49" s="63"/>
      <c r="O49" s="63"/>
      <c r="P49" s="63"/>
      <c r="Q49" s="64"/>
      <c r="R49" s="65"/>
      <c r="S49" s="65"/>
    </row>
    <row r="50" spans="4:18" ht="26.25" customHeight="1">
      <c r="D50" s="53" t="s">
        <v>79</v>
      </c>
      <c r="R50" s="54" t="s">
        <v>47</v>
      </c>
    </row>
    <row r="51" ht="15.75">
      <c r="D51" s="5"/>
    </row>
    <row r="52" ht="15.75">
      <c r="D52" s="5"/>
    </row>
  </sheetData>
  <sheetProtection/>
  <mergeCells count="23">
    <mergeCell ref="N46:O46"/>
    <mergeCell ref="P46:Q46"/>
    <mergeCell ref="N47:O47"/>
    <mergeCell ref="C6:S6"/>
    <mergeCell ref="R48:S48"/>
    <mergeCell ref="L47:M47"/>
    <mergeCell ref="F8:G8"/>
    <mergeCell ref="H8:I8"/>
    <mergeCell ref="L8:M8"/>
    <mergeCell ref="R47:S47"/>
    <mergeCell ref="R8:S8"/>
    <mergeCell ref="L46:M46"/>
    <mergeCell ref="R46:S46"/>
    <mergeCell ref="P47:Q47"/>
    <mergeCell ref="N48:O48"/>
    <mergeCell ref="P48:Q48"/>
    <mergeCell ref="K1:M1"/>
    <mergeCell ref="C8:C9"/>
    <mergeCell ref="D8:D9"/>
    <mergeCell ref="E8:E9"/>
    <mergeCell ref="J8:K8"/>
    <mergeCell ref="L48:M48"/>
    <mergeCell ref="C5:S5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2018-01-12T06:37:32Z</dcterms:modified>
  <cp:category/>
  <cp:version/>
  <cp:contentType/>
  <cp:contentStatus/>
</cp:coreProperties>
</file>