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8" sheetId="1" r:id="rId1"/>
  </sheets>
  <externalReferences>
    <externalReference r:id="rId4"/>
    <externalReference r:id="rId5"/>
  </externalReferences>
  <definedNames>
    <definedName name="_xlnm.Print_Area" localSheetId="0">'Додаток 8'!$A$1:$X$90</definedName>
  </definedNames>
  <calcPr fullCalcOnLoad="1"/>
</workbook>
</file>

<file path=xl/sharedStrings.xml><?xml version="1.0" encoding="utf-8"?>
<sst xmlns="http://schemas.openxmlformats.org/spreadsheetml/2006/main" count="111" uniqueCount="101">
  <si>
    <t>Адреса будинків</t>
  </si>
  <si>
    <t>Всього</t>
  </si>
  <si>
    <t>№ п/п</t>
  </si>
  <si>
    <t>для населення</t>
  </si>
  <si>
    <t>для інших споживачів</t>
  </si>
  <si>
    <t>Сума прибутку  з розрахунку на місяць, грн.</t>
  </si>
  <si>
    <t>Директор КП "Прилукитепловодопостачання"</t>
  </si>
  <si>
    <t>Розрахунковий прибуток  3%</t>
  </si>
  <si>
    <t>Розмір внеску за обслуговування з розрахунку на одне приміщення в місяць(грн без ПДВ)</t>
  </si>
  <si>
    <t>Садова, 73</t>
  </si>
  <si>
    <t>Садова, 94</t>
  </si>
  <si>
    <t>Садова, 98 а</t>
  </si>
  <si>
    <t>Саксаганського, 1</t>
  </si>
  <si>
    <t>в"їзд Саксаганського, 1</t>
  </si>
  <si>
    <t>Саксаганського, 13</t>
  </si>
  <si>
    <t>Саксаганського, 2</t>
  </si>
  <si>
    <t>Саксаганського, 4</t>
  </si>
  <si>
    <t>Саксаганського, 5</t>
  </si>
  <si>
    <t>Саксаганського, 6</t>
  </si>
  <si>
    <t>Саксаганського, 9</t>
  </si>
  <si>
    <t>Соборна, 123</t>
  </si>
  <si>
    <t>Соборна, 125</t>
  </si>
  <si>
    <t>Соборна, 125 а</t>
  </si>
  <si>
    <t>Соборна, 40</t>
  </si>
  <si>
    <t>Тургенєва, 24</t>
  </si>
  <si>
    <t>Тургенєва, 25</t>
  </si>
  <si>
    <t>Тургенєва, 26</t>
  </si>
  <si>
    <t>Тургенєва, 27</t>
  </si>
  <si>
    <t>Тургенєва, 28</t>
  </si>
  <si>
    <t>Тургенєва, 31</t>
  </si>
  <si>
    <t>Тургенєва, 32</t>
  </si>
  <si>
    <t>Тургенєва, 33</t>
  </si>
  <si>
    <t>Тургенєва, 34</t>
  </si>
  <si>
    <t>Тургенєва, 36</t>
  </si>
  <si>
    <t>Тургенєва, 40</t>
  </si>
  <si>
    <t>Тургенєва, 42</t>
  </si>
  <si>
    <t>Тургенєва, 44</t>
  </si>
  <si>
    <t>Тургенєва, 46</t>
  </si>
  <si>
    <t>Тургенєва, 48</t>
  </si>
  <si>
    <t>Фабрична, 130 а</t>
  </si>
  <si>
    <t>Фабрична, 132</t>
  </si>
  <si>
    <t>Фабрична, 134</t>
  </si>
  <si>
    <t>Фабрична, 134 а</t>
  </si>
  <si>
    <t>Фабрична, 62</t>
  </si>
  <si>
    <t>Фабрична, 74</t>
  </si>
  <si>
    <t>Фізкультурників, 20</t>
  </si>
  <si>
    <t>Петропавлівська, 76</t>
  </si>
  <si>
    <t>Петропавлівська, 78</t>
  </si>
  <si>
    <t>Петропавлівська, 84</t>
  </si>
  <si>
    <t>Шевченка, 107</t>
  </si>
  <si>
    <t>Житня, 148</t>
  </si>
  <si>
    <t>Ярмаркова, 37</t>
  </si>
  <si>
    <t>Ярмаркова, 41</t>
  </si>
  <si>
    <t>Ярмаркова, 41/1</t>
  </si>
  <si>
    <t>Ярмаркова, 41/2</t>
  </si>
  <si>
    <t>Ярмаркова, 41/ 3</t>
  </si>
  <si>
    <t>Ярмаркова, 41/ 4</t>
  </si>
  <si>
    <t>Ярмаркова, 41/ 5</t>
  </si>
  <si>
    <t>Ярмаркова, 41/7</t>
  </si>
  <si>
    <t>Ярмаркова, 43</t>
  </si>
  <si>
    <t>Ярмаркова, 49</t>
  </si>
  <si>
    <t>Ярмаркова, 51</t>
  </si>
  <si>
    <t>Ярмаркова, 65 а</t>
  </si>
  <si>
    <t>Ярмаркова, 68</t>
  </si>
  <si>
    <t>Ярмаркова, 70</t>
  </si>
  <si>
    <t>MULTIDATA d80</t>
  </si>
  <si>
    <t>SKS -3 d65</t>
  </si>
  <si>
    <t>СВТУ-11Т d65</t>
  </si>
  <si>
    <t>SKS -3 d40</t>
  </si>
  <si>
    <t>СВТУ-11Т d80</t>
  </si>
  <si>
    <t>СВТУ-11Т d25</t>
  </si>
  <si>
    <t>SKS -3 d50</t>
  </si>
  <si>
    <t>Суперком-01-1 d80</t>
  </si>
  <si>
    <t>SKS -3 d25</t>
  </si>
  <si>
    <t>СВТУ-11Т d32</t>
  </si>
  <si>
    <t>SKS -3 d30</t>
  </si>
  <si>
    <t>з них по будинках з теплолічильниками</t>
  </si>
  <si>
    <t>Марка і діаметр  лічильника теплової енергії, що знаходиться на абонентному обліку</t>
  </si>
  <si>
    <t xml:space="preserve"> Марка лічильника, на який відбуватиметься заміна лічильника, що вийшов з ладу і не підлягає ремонту </t>
  </si>
  <si>
    <t>Витрати по заміні комерційних засобів обліку  теплової енергії та формуванню обмінного фонду всього на 5 років</t>
  </si>
  <si>
    <t xml:space="preserve">Витрати на збут </t>
  </si>
  <si>
    <t xml:space="preserve">Вартість  робіт з демонтажу і монтажу нового лічильника згідно кошториса без ПДВ </t>
  </si>
  <si>
    <t xml:space="preserve">Загальновиробничі витрати </t>
  </si>
  <si>
    <t>А.А. Гавриш</t>
  </si>
  <si>
    <t>Загальна кількість приміщень  в будинках з  централізованим опаленням  всього</t>
  </si>
  <si>
    <t>Структура   внесків</t>
  </si>
  <si>
    <t>(грн/приміщення/місяць)</t>
  </si>
  <si>
    <t xml:space="preserve">Вартість нового лічильника та допоміжних матеріалів для його встановлення  без ПДВ </t>
  </si>
  <si>
    <t>Прямі витрати по заміні комерційних засобів обліку  теплової енергії  всього</t>
  </si>
  <si>
    <t xml:space="preserve">Адміністративні витрати </t>
  </si>
  <si>
    <t>за  заміну  вузлів комерційного обліку  теплової енергії КП "Прилукитепловодопостачання"</t>
  </si>
  <si>
    <t>Розмір внеску за заміну вузла  комерційного обліку з розрахунку на одне приміщення в місяць(грн з ПДВ)</t>
  </si>
  <si>
    <t>ПДВ</t>
  </si>
  <si>
    <t>до рішення виконавчого комітету</t>
  </si>
  <si>
    <t>вул. Коптєва, 10</t>
  </si>
  <si>
    <t>Додаток 8</t>
  </si>
  <si>
    <t>Повна собівартість  (гр.9+гр.10+гр.11) (грн)</t>
  </si>
  <si>
    <t>Виробнича собівартість (гр.7+гр.8)</t>
  </si>
  <si>
    <t>Вартість всього (грн без ПДВ)</t>
  </si>
  <si>
    <t xml:space="preserve">Витрати на формування обмінного фонду </t>
  </si>
  <si>
    <t>29 січня 2019 року № 30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</si>
</sst>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_(* #,##0_);_(* \(#,##0\);_(* &quot;-&quot;??_);_(@_)"/>
    <numFmt numFmtId="198" formatCode="_(* #,##0.000_);_(* \(#,##0.000\);_(* &quot;-&quot;??_);_(@_)"/>
    <numFmt numFmtId="199" formatCode="_(* #,##0.0_);_(* \(#,##0.0\);_(* &quot;-&quot;??_);_(@_)"/>
    <numFmt numFmtId="200" formatCode="0.0"/>
    <numFmt numFmtId="201" formatCode="0.0000"/>
    <numFmt numFmtId="202" formatCode="_(* #,##0.0000_);_(* \(#,##0.0000\);_(* &quot;-&quot;??_);_(@_)"/>
    <numFmt numFmtId="203" formatCode="_(* #,##0.00000_);_(* \(#,##0.00000\);_(* &quot;-&quot;??_);_(@_)"/>
    <numFmt numFmtId="204" formatCode="_(* #,##0.000000_);_(* \(#,##0.000000\);_(* &quot;-&quot;??_);_(@_)"/>
    <numFmt numFmtId="205" formatCode="_-* #,##0.0_р_._-;\-* #,##0.0_р_._-;_-* &quot;-&quot;?_р_._-;_-@_-"/>
    <numFmt numFmtId="206" formatCode="0.000000"/>
    <numFmt numFmtId="207" formatCode="0.00000"/>
    <numFmt numFmtId="208" formatCode="0.0000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00"/>
  </numFmts>
  <fonts count="45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33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 vertical="top"/>
    </xf>
    <xf numFmtId="2" fontId="2" fillId="33" borderId="0" xfId="0" applyNumberFormat="1" applyFont="1" applyFill="1" applyBorder="1" applyAlignment="1">
      <alignment horizontal="center" vertical="top"/>
    </xf>
    <xf numFmtId="2" fontId="0" fillId="33" borderId="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/>
    </xf>
    <xf numFmtId="2" fontId="6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8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1" fontId="0" fillId="33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2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2" fontId="7" fillId="0" borderId="10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left" vertical="top"/>
    </xf>
    <xf numFmtId="1" fontId="8" fillId="0" borderId="10" xfId="0" applyNumberFormat="1" applyFont="1" applyFill="1" applyBorder="1" applyAlignment="1">
      <alignment horizontal="center" vertical="top"/>
    </xf>
    <xf numFmtId="2" fontId="8" fillId="0" borderId="10" xfId="0" applyNumberFormat="1" applyFont="1" applyFill="1" applyBorder="1" applyAlignment="1">
      <alignment horizontal="center" vertical="center" wrapText="1"/>
    </xf>
    <xf numFmtId="196" fontId="6" fillId="0" borderId="10" xfId="0" applyNumberFormat="1" applyFont="1" applyFill="1" applyBorder="1" applyAlignment="1">
      <alignment horizontal="center" vertical="center" wrapText="1"/>
    </xf>
    <xf numFmtId="196" fontId="6" fillId="0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textRotation="90"/>
    </xf>
    <xf numFmtId="0" fontId="6" fillId="0" borderId="14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5;&#1083;&#1080;&#1094;&#1072;\&#1058;&#1072;&#1088;&#1080;&#1092;&#1080;\&#1058;&#1072;&#1088;&#1080;&#1092;%20&#1054;&#1042;&#1052;%20%202017\&#1087;&#1083;&#1086;&#1097;&#1110;%202017%20&#1110;%20&#1085;&#1086;&#1088;&#1084;&#1072;&#1090;&#1080;&#1074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ReceivedFiles\&#1043;&#1086;&#1085;&#1095;&#1072;&#1088;&#1077;&#1085;&#1082;&#1086;%20&#1051;\&#1074;&#1080;&#1082;&#1086;&#1085;&#1082;&#1086;&#1084;%2029.01.2019\&#1076;&#1086;&#1087;&#1086;&#1074;&#1085;&#1077;&#1085;&#1085;&#1103;\&#1056;&#1086;&#1079;&#1088;&#1072;&#1093;.%20&#1086;&#1073;&#1084;&#1110;&#1085;.&#1092;&#1086;&#1085;&#1076;&#109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  <sheetName val="довжина труб"/>
      <sheetName val="норматив юр  з 0,7"/>
      <sheetName val="норматив нас з 07"/>
      <sheetName val="норматив нас"/>
      <sheetName val="норматив юр "/>
      <sheetName val="площа абон відділу нас"/>
      <sheetName val="площа абон відділу юр"/>
      <sheetName val="слюсари"/>
      <sheetName val="список"/>
      <sheetName val="Свод чисел."/>
    </sheetNames>
    <sheetDataSet>
      <sheetData sheetId="7">
        <row r="245">
          <cell r="F245">
            <v>17691.66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Розр.обм.фонду"/>
      <sheetName val="Лист3"/>
    </sheetNames>
    <sheetDataSet>
      <sheetData sheetId="1">
        <row r="13">
          <cell r="G13">
            <v>420625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1"/>
  <sheetViews>
    <sheetView tabSelected="1" zoomScale="84" zoomScaleNormal="84" workbookViewId="0" topLeftCell="O1">
      <selection activeCell="U3" sqref="U3"/>
    </sheetView>
  </sheetViews>
  <sheetFormatPr defaultColWidth="9.140625" defaultRowHeight="15" customHeight="1"/>
  <cols>
    <col min="1" max="1" width="3.7109375" style="1" customWidth="1"/>
    <col min="2" max="2" width="28.00390625" style="3" customWidth="1"/>
    <col min="3" max="3" width="9.140625" style="1" hidden="1" customWidth="1"/>
    <col min="4" max="5" width="9.421875" style="1" hidden="1" customWidth="1"/>
    <col min="6" max="6" width="9.28125" style="1" hidden="1" customWidth="1"/>
    <col min="7" max="7" width="12.7109375" style="1" customWidth="1"/>
    <col min="8" max="9" width="1.7109375" style="1" hidden="1" customWidth="1"/>
    <col min="10" max="10" width="14.421875" style="1" customWidth="1"/>
    <col min="11" max="11" width="13.28125" style="1" customWidth="1"/>
    <col min="12" max="12" width="12.8515625" style="1" customWidth="1"/>
    <col min="13" max="13" width="11.7109375" style="1" hidden="1" customWidth="1"/>
    <col min="14" max="14" width="11.57421875" style="1" customWidth="1"/>
    <col min="15" max="15" width="10.8515625" style="1" customWidth="1"/>
    <col min="16" max="16" width="12.57421875" style="1" customWidth="1"/>
    <col min="17" max="17" width="11.8515625" style="1" customWidth="1"/>
    <col min="18" max="18" width="9.00390625" style="1" customWidth="1"/>
    <col min="19" max="19" width="12.7109375" style="1" customWidth="1"/>
    <col min="20" max="20" width="10.57421875" style="1" customWidth="1"/>
    <col min="21" max="21" width="11.00390625" style="1" customWidth="1"/>
    <col min="22" max="22" width="11.57421875" style="1" hidden="1" customWidth="1"/>
    <col min="23" max="23" width="9.7109375" style="1" customWidth="1"/>
    <col min="24" max="24" width="13.00390625" style="1" customWidth="1"/>
    <col min="25" max="26" width="13.00390625" style="1" hidden="1" customWidth="1"/>
    <col min="27" max="31" width="13.00390625" style="1" customWidth="1"/>
    <col min="32" max="16384" width="9.140625" style="1" customWidth="1"/>
  </cols>
  <sheetData>
    <row r="1" spans="21:24" ht="16.5" customHeight="1">
      <c r="U1" s="13" t="s">
        <v>95</v>
      </c>
      <c r="V1" s="13"/>
      <c r="W1" s="13"/>
      <c r="X1" s="13"/>
    </row>
    <row r="2" spans="21:24" ht="18.75" customHeight="1">
      <c r="U2" s="13" t="s">
        <v>93</v>
      </c>
      <c r="V2" s="13"/>
      <c r="W2" s="13"/>
      <c r="X2" s="13"/>
    </row>
    <row r="3" spans="21:24" ht="18" customHeight="1">
      <c r="U3" s="13" t="s">
        <v>100</v>
      </c>
      <c r="V3" s="13"/>
      <c r="W3" s="13"/>
      <c r="X3" s="13"/>
    </row>
    <row r="4" spans="1:4" ht="15" customHeight="1">
      <c r="A4" s="70"/>
      <c r="B4" s="70"/>
      <c r="C4" s="70"/>
      <c r="D4" s="30"/>
    </row>
    <row r="5" spans="1:24" ht="15" customHeight="1">
      <c r="A5" s="71" t="s">
        <v>85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</row>
    <row r="6" spans="1:24" ht="15" customHeight="1">
      <c r="A6" s="71" t="s">
        <v>90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</row>
    <row r="7" spans="1:24" ht="1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</row>
    <row r="8" spans="1:24" ht="15" customHeight="1">
      <c r="A8" s="4"/>
      <c r="B8" s="4"/>
      <c r="C8" s="4"/>
      <c r="D8" s="4"/>
      <c r="U8" s="13" t="s">
        <v>86</v>
      </c>
      <c r="V8" s="13"/>
      <c r="W8" s="13"/>
      <c r="X8" s="13"/>
    </row>
    <row r="9" spans="1:26" s="13" customFormat="1" ht="50.25" customHeight="1">
      <c r="A9" s="73" t="s">
        <v>2</v>
      </c>
      <c r="B9" s="64" t="s">
        <v>0</v>
      </c>
      <c r="C9" s="76" t="s">
        <v>84</v>
      </c>
      <c r="D9" s="77"/>
      <c r="E9" s="77"/>
      <c r="F9" s="77"/>
      <c r="G9" s="78"/>
      <c r="H9" s="64" t="s">
        <v>77</v>
      </c>
      <c r="I9" s="64" t="s">
        <v>78</v>
      </c>
      <c r="J9" s="64" t="s">
        <v>87</v>
      </c>
      <c r="K9" s="64" t="s">
        <v>81</v>
      </c>
      <c r="L9" s="69" t="s">
        <v>99</v>
      </c>
      <c r="M9" s="69" t="s">
        <v>79</v>
      </c>
      <c r="N9" s="69" t="s">
        <v>88</v>
      </c>
      <c r="O9" s="64" t="s">
        <v>82</v>
      </c>
      <c r="P9" s="64" t="s">
        <v>97</v>
      </c>
      <c r="Q9" s="64" t="s">
        <v>89</v>
      </c>
      <c r="R9" s="64" t="s">
        <v>80</v>
      </c>
      <c r="S9" s="64" t="s">
        <v>96</v>
      </c>
      <c r="T9" s="64" t="s">
        <v>7</v>
      </c>
      <c r="U9" s="64" t="s">
        <v>98</v>
      </c>
      <c r="V9" s="64" t="s">
        <v>8</v>
      </c>
      <c r="W9" s="64" t="s">
        <v>92</v>
      </c>
      <c r="X9" s="64" t="s">
        <v>91</v>
      </c>
      <c r="Y9" s="67" t="s">
        <v>5</v>
      </c>
      <c r="Z9" s="68"/>
    </row>
    <row r="10" spans="1:26" s="13" customFormat="1" ht="70.5" customHeight="1">
      <c r="A10" s="74"/>
      <c r="B10" s="65"/>
      <c r="C10" s="79"/>
      <c r="D10" s="80"/>
      <c r="E10" s="80"/>
      <c r="F10" s="80"/>
      <c r="G10" s="81"/>
      <c r="H10" s="65"/>
      <c r="I10" s="65"/>
      <c r="J10" s="65"/>
      <c r="K10" s="65"/>
      <c r="L10" s="69"/>
      <c r="M10" s="69"/>
      <c r="N10" s="69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26" t="s">
        <v>3</v>
      </c>
      <c r="Z10" s="26" t="s">
        <v>4</v>
      </c>
    </row>
    <row r="11" spans="1:26" s="13" customFormat="1" ht="151.5" customHeight="1">
      <c r="A11" s="75"/>
      <c r="B11" s="66"/>
      <c r="C11" s="82"/>
      <c r="D11" s="83"/>
      <c r="E11" s="83"/>
      <c r="F11" s="83"/>
      <c r="G11" s="84"/>
      <c r="H11" s="66"/>
      <c r="I11" s="66"/>
      <c r="J11" s="66"/>
      <c r="K11" s="66"/>
      <c r="L11" s="69"/>
      <c r="M11" s="69"/>
      <c r="N11" s="69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31"/>
      <c r="Z11" s="31"/>
    </row>
    <row r="12" spans="1:25" s="13" customFormat="1" ht="20.25" customHeight="1">
      <c r="A12" s="22">
        <v>1</v>
      </c>
      <c r="B12" s="17">
        <v>2</v>
      </c>
      <c r="C12" s="16">
        <v>3</v>
      </c>
      <c r="D12" s="16">
        <v>4</v>
      </c>
      <c r="E12" s="16">
        <v>5</v>
      </c>
      <c r="F12" s="32">
        <v>6</v>
      </c>
      <c r="G12" s="32">
        <v>3</v>
      </c>
      <c r="H12" s="16">
        <v>4</v>
      </c>
      <c r="I12" s="16">
        <v>5</v>
      </c>
      <c r="J12" s="16">
        <v>4</v>
      </c>
      <c r="K12" s="16">
        <v>5</v>
      </c>
      <c r="L12" s="16">
        <v>6</v>
      </c>
      <c r="M12" s="16">
        <v>9</v>
      </c>
      <c r="N12" s="16">
        <v>7</v>
      </c>
      <c r="O12" s="54">
        <v>8</v>
      </c>
      <c r="P12" s="54">
        <v>9</v>
      </c>
      <c r="Q12" s="54">
        <v>10</v>
      </c>
      <c r="R12" s="16">
        <v>11</v>
      </c>
      <c r="S12" s="16">
        <v>12</v>
      </c>
      <c r="T12" s="16">
        <v>13</v>
      </c>
      <c r="U12" s="54">
        <v>14</v>
      </c>
      <c r="V12" s="54">
        <v>18</v>
      </c>
      <c r="W12" s="54">
        <v>15</v>
      </c>
      <c r="X12" s="54">
        <v>16</v>
      </c>
      <c r="Y12" s="14"/>
    </row>
    <row r="13" spans="1:26" s="13" customFormat="1" ht="37.5" customHeight="1" hidden="1">
      <c r="A13" s="5"/>
      <c r="B13" s="37" t="e">
        <f>#REF!</f>
        <v>#REF!</v>
      </c>
      <c r="C13" s="29"/>
      <c r="D13" s="29"/>
      <c r="E13" s="29"/>
      <c r="F13" s="47"/>
      <c r="G13" s="48" t="e">
        <f>#REF!</f>
        <v>#REF!</v>
      </c>
      <c r="H13" s="40"/>
      <c r="I13" s="45"/>
      <c r="J13" s="56" t="e">
        <f>#REF!</f>
        <v>#REF!</v>
      </c>
      <c r="K13" s="56" t="e">
        <f>#REF!</f>
        <v>#REF!</v>
      </c>
      <c r="L13" s="18"/>
      <c r="M13" s="18"/>
      <c r="N13" s="18" t="e">
        <f>#REF!</f>
        <v>#REF!</v>
      </c>
      <c r="O13" s="18" t="e">
        <f>#REF!</f>
        <v>#REF!</v>
      </c>
      <c r="P13" s="18" t="e">
        <f>#REF!</f>
        <v>#REF!</v>
      </c>
      <c r="Q13" s="18" t="e">
        <f>#REF!</f>
        <v>#REF!</v>
      </c>
      <c r="R13" s="18" t="e">
        <f>#REF!</f>
        <v>#REF!</v>
      </c>
      <c r="S13" s="18" t="e">
        <f>#REF!</f>
        <v>#REF!</v>
      </c>
      <c r="T13" s="18" t="e">
        <f>#REF!</f>
        <v>#REF!</v>
      </c>
      <c r="U13" s="18" t="e">
        <f>#REF!</f>
        <v>#REF!</v>
      </c>
      <c r="V13" s="18"/>
      <c r="W13" s="18"/>
      <c r="X13" s="51"/>
      <c r="Y13" s="12"/>
      <c r="Z13" s="12"/>
    </row>
    <row r="14" spans="1:26" s="13" customFormat="1" ht="37.5" customHeight="1">
      <c r="A14" s="42">
        <v>1</v>
      </c>
      <c r="B14" s="37" t="s">
        <v>94</v>
      </c>
      <c r="C14" s="29"/>
      <c r="D14" s="29"/>
      <c r="E14" s="29"/>
      <c r="F14" s="47"/>
      <c r="G14" s="63">
        <v>102</v>
      </c>
      <c r="H14" s="40"/>
      <c r="I14" s="45"/>
      <c r="J14" s="61">
        <v>7.08</v>
      </c>
      <c r="K14" s="61">
        <v>0.19228694714131608</v>
      </c>
      <c r="L14" s="61">
        <v>0</v>
      </c>
      <c r="M14" s="61">
        <v>0</v>
      </c>
      <c r="N14" s="61">
        <v>7.27</v>
      </c>
      <c r="O14" s="62">
        <v>0.04</v>
      </c>
      <c r="P14" s="62">
        <v>7.31</v>
      </c>
      <c r="Q14" s="62">
        <v>0.5</v>
      </c>
      <c r="R14" s="62">
        <v>0</v>
      </c>
      <c r="S14" s="62">
        <v>7.8</v>
      </c>
      <c r="T14" s="62">
        <v>0.231844913592233</v>
      </c>
      <c r="U14" s="18">
        <v>8.04</v>
      </c>
      <c r="V14" s="18"/>
      <c r="W14" s="56">
        <v>1.61</v>
      </c>
      <c r="X14" s="60">
        <v>9.65</v>
      </c>
      <c r="Y14" s="12"/>
      <c r="Z14" s="12"/>
    </row>
    <row r="15" spans="1:26" s="13" customFormat="1" ht="23.25" customHeight="1" hidden="1">
      <c r="A15" s="42">
        <v>98</v>
      </c>
      <c r="B15" s="37" t="s">
        <v>9</v>
      </c>
      <c r="C15" s="29">
        <v>41</v>
      </c>
      <c r="D15" s="29">
        <v>59</v>
      </c>
      <c r="E15" s="29">
        <v>0</v>
      </c>
      <c r="F15" s="47">
        <v>0</v>
      </c>
      <c r="G15" s="48">
        <f aca="true" t="shared" si="0" ref="G15:G70">SUM(C15:F15)</f>
        <v>100</v>
      </c>
      <c r="H15" s="46" t="s">
        <v>65</v>
      </c>
      <c r="I15" s="55"/>
      <c r="J15" s="53"/>
      <c r="K15" s="53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51"/>
      <c r="Y15" s="23">
        <f>ROUND(C15*T15,2)</f>
        <v>0</v>
      </c>
      <c r="Z15" s="21" t="e">
        <f>ROUND(E15*#REF!,2)</f>
        <v>#REF!</v>
      </c>
    </row>
    <row r="16" spans="1:26" s="13" customFormat="1" ht="15" customHeight="1" hidden="1">
      <c r="A16" s="5">
        <v>99</v>
      </c>
      <c r="B16" s="35" t="s">
        <v>10</v>
      </c>
      <c r="C16" s="15">
        <v>51</v>
      </c>
      <c r="D16" s="15">
        <v>18</v>
      </c>
      <c r="E16" s="15">
        <v>0</v>
      </c>
      <c r="F16" s="49">
        <v>1</v>
      </c>
      <c r="G16" s="50">
        <f t="shared" si="0"/>
        <v>70</v>
      </c>
      <c r="H16" s="41" t="s">
        <v>71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51"/>
      <c r="Y16" s="23">
        <f>ROUND(C16*T16,2)</f>
        <v>0</v>
      </c>
      <c r="Z16" s="21" t="e">
        <f>ROUND(E16*#REF!,2)</f>
        <v>#REF!</v>
      </c>
    </row>
    <row r="17" spans="1:26" s="13" customFormat="1" ht="15" customHeight="1" hidden="1">
      <c r="A17" s="5">
        <v>100</v>
      </c>
      <c r="B17" s="35" t="s">
        <v>11</v>
      </c>
      <c r="C17" s="15">
        <v>67</v>
      </c>
      <c r="D17" s="15">
        <v>13</v>
      </c>
      <c r="E17" s="15">
        <v>0</v>
      </c>
      <c r="F17" s="49">
        <v>0</v>
      </c>
      <c r="G17" s="50">
        <f t="shared" si="0"/>
        <v>80</v>
      </c>
      <c r="H17" s="41" t="s">
        <v>66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51"/>
      <c r="Y17" s="23">
        <f>ROUND(C17*T17,2)</f>
        <v>0</v>
      </c>
      <c r="Z17" s="21" t="e">
        <f>ROUND(E17*#REF!,2)</f>
        <v>#REF!</v>
      </c>
    </row>
    <row r="18" spans="1:26" s="13" customFormat="1" ht="15" customHeight="1" hidden="1">
      <c r="A18" s="5">
        <v>101</v>
      </c>
      <c r="B18" s="35" t="s">
        <v>12</v>
      </c>
      <c r="C18" s="15">
        <v>14</v>
      </c>
      <c r="D18" s="15">
        <v>0</v>
      </c>
      <c r="E18" s="15">
        <v>0</v>
      </c>
      <c r="F18" s="49">
        <v>0</v>
      </c>
      <c r="G18" s="50">
        <f t="shared" si="0"/>
        <v>14</v>
      </c>
      <c r="H18" s="39" t="s">
        <v>74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51"/>
      <c r="Y18" s="23">
        <f>ROUND(C18*T18,2)</f>
        <v>0</v>
      </c>
      <c r="Z18" s="21" t="e">
        <f>ROUND(E18*#REF!,2)</f>
        <v>#REF!</v>
      </c>
    </row>
    <row r="19" spans="1:26" s="13" customFormat="1" ht="15" customHeight="1" hidden="1">
      <c r="A19" s="5">
        <v>206</v>
      </c>
      <c r="B19" s="35" t="s">
        <v>13</v>
      </c>
      <c r="C19" s="15">
        <v>2</v>
      </c>
      <c r="D19" s="15">
        <v>0</v>
      </c>
      <c r="E19" s="15">
        <v>0</v>
      </c>
      <c r="F19" s="49">
        <v>0</v>
      </c>
      <c r="G19" s="50">
        <f t="shared" si="0"/>
        <v>2</v>
      </c>
      <c r="H19" s="21"/>
      <c r="I19" s="21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5"/>
      <c r="Y19" s="12"/>
      <c r="Z19" s="12"/>
    </row>
    <row r="20" spans="1:26" s="13" customFormat="1" ht="15" customHeight="1" hidden="1">
      <c r="A20" s="5">
        <v>207</v>
      </c>
      <c r="B20" s="35" t="s">
        <v>14</v>
      </c>
      <c r="C20" s="15">
        <v>28</v>
      </c>
      <c r="D20" s="15">
        <v>32</v>
      </c>
      <c r="E20" s="15">
        <v>0</v>
      </c>
      <c r="F20" s="49">
        <v>0</v>
      </c>
      <c r="G20" s="50">
        <f t="shared" si="0"/>
        <v>60</v>
      </c>
      <c r="H20" s="21"/>
      <c r="I20" s="21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5"/>
      <c r="Y20" s="12"/>
      <c r="Z20" s="12"/>
    </row>
    <row r="21" spans="1:26" s="13" customFormat="1" ht="15" customHeight="1" hidden="1">
      <c r="A21" s="5">
        <v>208</v>
      </c>
      <c r="B21" s="35" t="s">
        <v>15</v>
      </c>
      <c r="C21" s="15">
        <v>5</v>
      </c>
      <c r="D21" s="15">
        <v>3</v>
      </c>
      <c r="E21" s="15">
        <v>0</v>
      </c>
      <c r="F21" s="49">
        <v>0</v>
      </c>
      <c r="G21" s="50">
        <f t="shared" si="0"/>
        <v>8</v>
      </c>
      <c r="H21" s="21"/>
      <c r="I21" s="21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5"/>
      <c r="Y21" s="12"/>
      <c r="Z21" s="12"/>
    </row>
    <row r="22" spans="1:26" s="13" customFormat="1" ht="15" customHeight="1" hidden="1">
      <c r="A22" s="5">
        <v>209</v>
      </c>
      <c r="B22" s="35" t="s">
        <v>16</v>
      </c>
      <c r="C22" s="15">
        <v>9</v>
      </c>
      <c r="D22" s="15">
        <v>4</v>
      </c>
      <c r="E22" s="15">
        <v>0</v>
      </c>
      <c r="F22" s="49">
        <v>0</v>
      </c>
      <c r="G22" s="50">
        <f t="shared" si="0"/>
        <v>13</v>
      </c>
      <c r="H22" s="21"/>
      <c r="I22" s="21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5"/>
      <c r="Y22" s="23">
        <f>ROUND(C22*T22,2)</f>
        <v>0</v>
      </c>
      <c r="Z22" s="21" t="e">
        <f>ROUND(E22*#REF!,2)</f>
        <v>#REF!</v>
      </c>
    </row>
    <row r="23" spans="1:26" s="13" customFormat="1" ht="15" customHeight="1" hidden="1">
      <c r="A23" s="5">
        <v>210</v>
      </c>
      <c r="B23" s="35" t="s">
        <v>17</v>
      </c>
      <c r="C23" s="15">
        <v>6</v>
      </c>
      <c r="D23" s="15">
        <v>6</v>
      </c>
      <c r="E23" s="15">
        <v>0</v>
      </c>
      <c r="F23" s="49">
        <v>0</v>
      </c>
      <c r="G23" s="50">
        <f t="shared" si="0"/>
        <v>12</v>
      </c>
      <c r="H23" s="21"/>
      <c r="I23" s="21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5"/>
      <c r="Y23" s="23">
        <f>ROUND(C23*T23,2)</f>
        <v>0</v>
      </c>
      <c r="Z23" s="21" t="e">
        <f>ROUND(E23*#REF!,2)</f>
        <v>#REF!</v>
      </c>
    </row>
    <row r="24" spans="1:26" s="13" customFormat="1" ht="15" customHeight="1" hidden="1">
      <c r="A24" s="5">
        <v>211</v>
      </c>
      <c r="B24" s="35" t="s">
        <v>18</v>
      </c>
      <c r="C24" s="15">
        <v>4</v>
      </c>
      <c r="D24" s="15">
        <v>8</v>
      </c>
      <c r="E24" s="15">
        <v>0</v>
      </c>
      <c r="F24" s="49">
        <v>0</v>
      </c>
      <c r="G24" s="50">
        <f t="shared" si="0"/>
        <v>12</v>
      </c>
      <c r="H24" s="21"/>
      <c r="I24" s="21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5"/>
      <c r="Y24" s="23">
        <f>ROUND(C24*T24,2)</f>
        <v>0</v>
      </c>
      <c r="Z24" s="21" t="e">
        <f>ROUND(E24*#REF!,2)</f>
        <v>#REF!</v>
      </c>
    </row>
    <row r="25" spans="1:26" s="13" customFormat="1" ht="15" customHeight="1" hidden="1">
      <c r="A25" s="5">
        <v>102</v>
      </c>
      <c r="B25" s="35" t="s">
        <v>19</v>
      </c>
      <c r="C25" s="15">
        <v>36</v>
      </c>
      <c r="D25" s="15">
        <v>14</v>
      </c>
      <c r="E25" s="15">
        <v>0</v>
      </c>
      <c r="F25" s="49">
        <v>0</v>
      </c>
      <c r="G25" s="50">
        <f t="shared" si="0"/>
        <v>50</v>
      </c>
      <c r="H25" s="39" t="s">
        <v>67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51"/>
      <c r="Y25" s="12"/>
      <c r="Z25" s="12"/>
    </row>
    <row r="26" spans="1:26" s="13" customFormat="1" ht="15" customHeight="1" hidden="1">
      <c r="A26" s="5">
        <v>213</v>
      </c>
      <c r="B26" s="38" t="s">
        <v>20</v>
      </c>
      <c r="C26" s="15">
        <v>13</v>
      </c>
      <c r="D26" s="15">
        <v>2</v>
      </c>
      <c r="E26" s="15">
        <v>0</v>
      </c>
      <c r="F26" s="49">
        <v>0</v>
      </c>
      <c r="G26" s="50">
        <f t="shared" si="0"/>
        <v>15</v>
      </c>
      <c r="H26" s="21"/>
      <c r="I26" s="21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5"/>
      <c r="Y26" s="23">
        <f>ROUND(C26*T26,2)</f>
        <v>0</v>
      </c>
      <c r="Z26" s="21" t="e">
        <f>ROUND(E26*#REF!,2)</f>
        <v>#REF!</v>
      </c>
    </row>
    <row r="27" spans="1:26" s="13" customFormat="1" ht="15" customHeight="1" hidden="1">
      <c r="A27" s="42">
        <v>103</v>
      </c>
      <c r="B27" s="38" t="s">
        <v>21</v>
      </c>
      <c r="C27" s="15">
        <v>12</v>
      </c>
      <c r="D27" s="15">
        <v>0</v>
      </c>
      <c r="E27" s="15">
        <v>3</v>
      </c>
      <c r="F27" s="49">
        <v>1</v>
      </c>
      <c r="G27" s="50">
        <f t="shared" si="0"/>
        <v>16</v>
      </c>
      <c r="H27" s="41" t="s">
        <v>73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51"/>
      <c r="Y27" s="12"/>
      <c r="Z27" s="12"/>
    </row>
    <row r="28" spans="1:26" s="13" customFormat="1" ht="15" customHeight="1" hidden="1">
      <c r="A28" s="5">
        <v>215</v>
      </c>
      <c r="B28" s="38" t="s">
        <v>22</v>
      </c>
      <c r="C28" s="15">
        <v>8</v>
      </c>
      <c r="D28" s="15">
        <v>2</v>
      </c>
      <c r="E28" s="15">
        <v>0</v>
      </c>
      <c r="F28" s="49">
        <v>0</v>
      </c>
      <c r="G28" s="50">
        <f t="shared" si="0"/>
        <v>10</v>
      </c>
      <c r="H28" s="21"/>
      <c r="I28" s="21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5"/>
      <c r="Y28" s="12"/>
      <c r="Z28" s="12"/>
    </row>
    <row r="29" spans="1:26" s="13" customFormat="1" ht="20.25" customHeight="1" hidden="1">
      <c r="A29" s="42">
        <v>104</v>
      </c>
      <c r="B29" s="44" t="s">
        <v>23</v>
      </c>
      <c r="C29" s="29">
        <v>22</v>
      </c>
      <c r="D29" s="29">
        <v>43</v>
      </c>
      <c r="E29" s="29">
        <v>0</v>
      </c>
      <c r="F29" s="47">
        <v>0</v>
      </c>
      <c r="G29" s="48">
        <f t="shared" si="0"/>
        <v>65</v>
      </c>
      <c r="H29" s="46" t="s">
        <v>65</v>
      </c>
      <c r="I29" s="56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51"/>
      <c r="Y29" s="23">
        <f>ROUND(C29*T29,2)</f>
        <v>0</v>
      </c>
      <c r="Z29" s="21" t="e">
        <f>ROUND(E29*#REF!,2)</f>
        <v>#REF!</v>
      </c>
    </row>
    <row r="30" spans="1:26" s="13" customFormat="1" ht="15" customHeight="1" hidden="1">
      <c r="A30" s="5">
        <v>217</v>
      </c>
      <c r="B30" s="36" t="s">
        <v>24</v>
      </c>
      <c r="C30" s="15">
        <v>8</v>
      </c>
      <c r="D30" s="15">
        <v>10</v>
      </c>
      <c r="E30" s="15">
        <v>0</v>
      </c>
      <c r="F30" s="49">
        <v>0</v>
      </c>
      <c r="G30" s="50">
        <f t="shared" si="0"/>
        <v>18</v>
      </c>
      <c r="H30" s="21"/>
      <c r="I30" s="21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5"/>
      <c r="Y30" s="23">
        <f>ROUND(C30*T30,2)</f>
        <v>0</v>
      </c>
      <c r="Z30" s="21" t="e">
        <f>ROUND(E30*#REF!,2)</f>
        <v>#REF!</v>
      </c>
    </row>
    <row r="31" spans="1:26" s="13" customFormat="1" ht="15" customHeight="1" hidden="1">
      <c r="A31" s="5">
        <v>218</v>
      </c>
      <c r="B31" s="36" t="s">
        <v>25</v>
      </c>
      <c r="C31" s="15">
        <v>4</v>
      </c>
      <c r="D31" s="15">
        <v>0</v>
      </c>
      <c r="E31" s="15">
        <v>0</v>
      </c>
      <c r="F31" s="49">
        <v>0</v>
      </c>
      <c r="G31" s="50">
        <f t="shared" si="0"/>
        <v>4</v>
      </c>
      <c r="H31" s="21"/>
      <c r="I31" s="21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5"/>
      <c r="Y31" s="23">
        <f>ROUND(C31*T31,2)</f>
        <v>0</v>
      </c>
      <c r="Z31" s="21" t="e">
        <f>ROUND(E31*#REF!,2)</f>
        <v>#REF!</v>
      </c>
    </row>
    <row r="32" spans="1:26" s="13" customFormat="1" ht="15" customHeight="1" hidden="1">
      <c r="A32" s="5">
        <v>219</v>
      </c>
      <c r="B32" s="36" t="s">
        <v>26</v>
      </c>
      <c r="C32" s="15">
        <v>14</v>
      </c>
      <c r="D32" s="15">
        <v>2</v>
      </c>
      <c r="E32" s="15">
        <v>0</v>
      </c>
      <c r="F32" s="49">
        <v>0</v>
      </c>
      <c r="G32" s="50">
        <f t="shared" si="0"/>
        <v>16</v>
      </c>
      <c r="H32" s="21"/>
      <c r="I32" s="21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5"/>
      <c r="Y32" s="23">
        <f>ROUND(C32*T32,2)</f>
        <v>0</v>
      </c>
      <c r="Z32" s="21" t="e">
        <f>ROUND(E32*#REF!,2)</f>
        <v>#REF!</v>
      </c>
    </row>
    <row r="33" spans="1:26" s="13" customFormat="1" ht="15" customHeight="1" hidden="1">
      <c r="A33" s="5">
        <v>220</v>
      </c>
      <c r="B33" s="36" t="s">
        <v>27</v>
      </c>
      <c r="C33" s="15">
        <v>3</v>
      </c>
      <c r="D33" s="15">
        <v>1</v>
      </c>
      <c r="E33" s="15">
        <v>0</v>
      </c>
      <c r="F33" s="49">
        <v>0</v>
      </c>
      <c r="G33" s="50">
        <f t="shared" si="0"/>
        <v>4</v>
      </c>
      <c r="H33" s="21"/>
      <c r="I33" s="21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5"/>
      <c r="Y33" s="23">
        <f>ROUND(C33*T33,2)</f>
        <v>0</v>
      </c>
      <c r="Z33" s="21" t="e">
        <f>ROUND(E33*#REF!,2)</f>
        <v>#REF!</v>
      </c>
    </row>
    <row r="34" spans="1:26" s="13" customFormat="1" ht="15" customHeight="1" hidden="1">
      <c r="A34" s="5">
        <v>221</v>
      </c>
      <c r="B34" s="36" t="s">
        <v>28</v>
      </c>
      <c r="C34" s="15">
        <v>16</v>
      </c>
      <c r="D34" s="15">
        <v>0</v>
      </c>
      <c r="E34" s="15">
        <v>0</v>
      </c>
      <c r="F34" s="49">
        <v>0</v>
      </c>
      <c r="G34" s="50">
        <f t="shared" si="0"/>
        <v>16</v>
      </c>
      <c r="H34" s="21"/>
      <c r="I34" s="21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5"/>
      <c r="Y34" s="12"/>
      <c r="Z34" s="12"/>
    </row>
    <row r="35" spans="1:26" s="13" customFormat="1" ht="15" customHeight="1" hidden="1">
      <c r="A35" s="5">
        <v>222</v>
      </c>
      <c r="B35" s="36" t="s">
        <v>29</v>
      </c>
      <c r="C35" s="15">
        <v>3</v>
      </c>
      <c r="D35" s="15">
        <v>1</v>
      </c>
      <c r="E35" s="15">
        <v>0</v>
      </c>
      <c r="F35" s="49">
        <v>0</v>
      </c>
      <c r="G35" s="50">
        <f t="shared" si="0"/>
        <v>4</v>
      </c>
      <c r="H35" s="21"/>
      <c r="I35" s="21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5"/>
      <c r="Y35" s="23">
        <f>ROUND(C35*T35,2)</f>
        <v>0</v>
      </c>
      <c r="Z35" s="21" t="e">
        <f>ROUND(E35*#REF!,2)</f>
        <v>#REF!</v>
      </c>
    </row>
    <row r="36" spans="1:26" s="13" customFormat="1" ht="15" customHeight="1" hidden="1">
      <c r="A36" s="5">
        <v>223</v>
      </c>
      <c r="B36" s="36" t="s">
        <v>30</v>
      </c>
      <c r="C36" s="15">
        <v>11</v>
      </c>
      <c r="D36" s="15">
        <v>5</v>
      </c>
      <c r="E36" s="15">
        <v>0</v>
      </c>
      <c r="F36" s="49">
        <v>0</v>
      </c>
      <c r="G36" s="50">
        <f t="shared" si="0"/>
        <v>16</v>
      </c>
      <c r="H36" s="21"/>
      <c r="I36" s="21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5"/>
      <c r="Y36" s="23">
        <f>ROUND(C36*T36,2)</f>
        <v>0</v>
      </c>
      <c r="Z36" s="21" t="e">
        <f>ROUND(E36*#REF!,2)</f>
        <v>#REF!</v>
      </c>
    </row>
    <row r="37" spans="1:26" s="13" customFormat="1" ht="15" customHeight="1" hidden="1">
      <c r="A37" s="5">
        <v>224</v>
      </c>
      <c r="B37" s="36" t="s">
        <v>31</v>
      </c>
      <c r="C37" s="15">
        <v>2</v>
      </c>
      <c r="D37" s="15">
        <v>3</v>
      </c>
      <c r="E37" s="15">
        <v>0</v>
      </c>
      <c r="F37" s="49">
        <v>0</v>
      </c>
      <c r="G37" s="50">
        <f t="shared" si="0"/>
        <v>5</v>
      </c>
      <c r="H37" s="21"/>
      <c r="I37" s="21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5"/>
      <c r="Y37" s="12"/>
      <c r="Z37" s="12"/>
    </row>
    <row r="38" spans="1:26" s="13" customFormat="1" ht="15" customHeight="1" hidden="1">
      <c r="A38" s="5">
        <v>225</v>
      </c>
      <c r="B38" s="36" t="s">
        <v>32</v>
      </c>
      <c r="C38" s="15">
        <v>9</v>
      </c>
      <c r="D38" s="15">
        <v>7</v>
      </c>
      <c r="E38" s="15">
        <v>0</v>
      </c>
      <c r="F38" s="49">
        <v>0</v>
      </c>
      <c r="G38" s="50">
        <f t="shared" si="0"/>
        <v>16</v>
      </c>
      <c r="H38" s="21"/>
      <c r="I38" s="21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5"/>
      <c r="Y38" s="12"/>
      <c r="Z38" s="12"/>
    </row>
    <row r="39" spans="1:26" s="13" customFormat="1" ht="15" customHeight="1" hidden="1">
      <c r="A39" s="5">
        <v>226</v>
      </c>
      <c r="B39" s="36" t="s">
        <v>33</v>
      </c>
      <c r="C39" s="15">
        <v>11</v>
      </c>
      <c r="D39" s="15">
        <v>5</v>
      </c>
      <c r="E39" s="15">
        <v>0</v>
      </c>
      <c r="F39" s="49">
        <v>0</v>
      </c>
      <c r="G39" s="50">
        <f t="shared" si="0"/>
        <v>16</v>
      </c>
      <c r="H39" s="21"/>
      <c r="I39" s="21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5"/>
      <c r="Y39" s="12"/>
      <c r="Z39" s="12"/>
    </row>
    <row r="40" spans="1:26" s="13" customFormat="1" ht="15" customHeight="1" hidden="1">
      <c r="A40" s="5">
        <v>227</v>
      </c>
      <c r="B40" s="36" t="s">
        <v>34</v>
      </c>
      <c r="C40" s="15">
        <v>11</v>
      </c>
      <c r="D40" s="15">
        <v>5</v>
      </c>
      <c r="E40" s="15">
        <v>0</v>
      </c>
      <c r="F40" s="49">
        <v>0</v>
      </c>
      <c r="G40" s="50">
        <f t="shared" si="0"/>
        <v>16</v>
      </c>
      <c r="H40" s="21"/>
      <c r="I40" s="21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5"/>
      <c r="Y40" s="12"/>
      <c r="Z40" s="12"/>
    </row>
    <row r="41" spans="1:26" s="13" customFormat="1" ht="15" customHeight="1" hidden="1">
      <c r="A41" s="5">
        <v>228</v>
      </c>
      <c r="B41" s="36" t="s">
        <v>35</v>
      </c>
      <c r="C41" s="15">
        <v>8</v>
      </c>
      <c r="D41" s="15">
        <v>8</v>
      </c>
      <c r="E41" s="15">
        <v>0</v>
      </c>
      <c r="F41" s="49">
        <v>0</v>
      </c>
      <c r="G41" s="50">
        <f t="shared" si="0"/>
        <v>16</v>
      </c>
      <c r="H41" s="21"/>
      <c r="I41" s="21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5"/>
      <c r="Y41" s="12"/>
      <c r="Z41" s="12"/>
    </row>
    <row r="42" spans="1:26" s="13" customFormat="1" ht="15" customHeight="1" hidden="1">
      <c r="A42" s="5">
        <v>105</v>
      </c>
      <c r="B42" s="36" t="s">
        <v>36</v>
      </c>
      <c r="C42" s="15">
        <v>13</v>
      </c>
      <c r="D42" s="15">
        <v>3</v>
      </c>
      <c r="E42" s="15">
        <v>0</v>
      </c>
      <c r="F42" s="49">
        <v>0</v>
      </c>
      <c r="G42" s="50">
        <f t="shared" si="0"/>
        <v>16</v>
      </c>
      <c r="H42" s="39" t="s">
        <v>70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51"/>
      <c r="Y42" s="12"/>
      <c r="Z42" s="12"/>
    </row>
    <row r="43" spans="1:26" s="13" customFormat="1" ht="15" customHeight="1" hidden="1">
      <c r="A43" s="5">
        <v>230</v>
      </c>
      <c r="B43" s="36" t="s">
        <v>37</v>
      </c>
      <c r="C43" s="15">
        <v>10</v>
      </c>
      <c r="D43" s="15">
        <v>6</v>
      </c>
      <c r="E43" s="15">
        <v>0</v>
      </c>
      <c r="F43" s="49">
        <v>0</v>
      </c>
      <c r="G43" s="50">
        <f t="shared" si="0"/>
        <v>16</v>
      </c>
      <c r="H43" s="21"/>
      <c r="I43" s="21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5"/>
      <c r="Y43" s="12"/>
      <c r="Z43" s="12"/>
    </row>
    <row r="44" spans="1:26" s="13" customFormat="1" ht="15" customHeight="1" hidden="1">
      <c r="A44" s="5">
        <v>106</v>
      </c>
      <c r="B44" s="36" t="s">
        <v>38</v>
      </c>
      <c r="C44" s="15">
        <v>13</v>
      </c>
      <c r="D44" s="15">
        <v>3</v>
      </c>
      <c r="E44" s="15">
        <v>0</v>
      </c>
      <c r="F44" s="49">
        <v>0</v>
      </c>
      <c r="G44" s="50">
        <f t="shared" si="0"/>
        <v>16</v>
      </c>
      <c r="H44" s="39" t="s">
        <v>70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51"/>
      <c r="Y44" s="12"/>
      <c r="Z44" s="12"/>
    </row>
    <row r="45" spans="1:26" s="13" customFormat="1" ht="15" customHeight="1" hidden="1">
      <c r="A45" s="5">
        <v>232</v>
      </c>
      <c r="B45" s="36" t="s">
        <v>39</v>
      </c>
      <c r="C45" s="15">
        <v>5</v>
      </c>
      <c r="D45" s="15">
        <v>3</v>
      </c>
      <c r="E45" s="15">
        <v>0</v>
      </c>
      <c r="F45" s="49">
        <v>0</v>
      </c>
      <c r="G45" s="50">
        <f t="shared" si="0"/>
        <v>8</v>
      </c>
      <c r="H45" s="21"/>
      <c r="I45" s="21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5"/>
      <c r="Y45" s="12"/>
      <c r="Z45" s="12"/>
    </row>
    <row r="46" spans="1:26" s="13" customFormat="1" ht="15" customHeight="1" hidden="1">
      <c r="A46" s="5">
        <v>233</v>
      </c>
      <c r="B46" s="36" t="s">
        <v>40</v>
      </c>
      <c r="C46" s="15">
        <v>11</v>
      </c>
      <c r="D46" s="15">
        <v>13</v>
      </c>
      <c r="E46" s="15">
        <v>0</v>
      </c>
      <c r="F46" s="49">
        <v>0</v>
      </c>
      <c r="G46" s="50">
        <f t="shared" si="0"/>
        <v>24</v>
      </c>
      <c r="H46" s="21"/>
      <c r="I46" s="21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5"/>
      <c r="Y46" s="12"/>
      <c r="Z46" s="12"/>
    </row>
    <row r="47" spans="1:26" s="13" customFormat="1" ht="15" customHeight="1" hidden="1">
      <c r="A47" s="5">
        <v>107</v>
      </c>
      <c r="B47" s="36" t="s">
        <v>41</v>
      </c>
      <c r="C47" s="15">
        <v>22</v>
      </c>
      <c r="D47" s="15">
        <v>23</v>
      </c>
      <c r="E47" s="15">
        <v>0</v>
      </c>
      <c r="F47" s="49">
        <v>0</v>
      </c>
      <c r="G47" s="50">
        <f t="shared" si="0"/>
        <v>45</v>
      </c>
      <c r="H47" s="41" t="s">
        <v>68</v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51"/>
      <c r="Y47" s="12"/>
      <c r="Z47" s="12"/>
    </row>
    <row r="48" spans="1:26" s="13" customFormat="1" ht="15" customHeight="1" hidden="1">
      <c r="A48" s="5">
        <v>235</v>
      </c>
      <c r="B48" s="36" t="s">
        <v>42</v>
      </c>
      <c r="C48" s="15">
        <v>14</v>
      </c>
      <c r="D48" s="15">
        <v>35</v>
      </c>
      <c r="E48" s="15">
        <v>0</v>
      </c>
      <c r="F48" s="49">
        <v>0</v>
      </c>
      <c r="G48" s="50">
        <f t="shared" si="0"/>
        <v>49</v>
      </c>
      <c r="H48" s="21"/>
      <c r="I48" s="21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5"/>
      <c r="Y48" s="23">
        <f>ROUND(C48*T48,2)</f>
        <v>0</v>
      </c>
      <c r="Z48" s="21" t="e">
        <f>ROUND(E48*#REF!,2)</f>
        <v>#REF!</v>
      </c>
    </row>
    <row r="49" spans="1:26" s="13" customFormat="1" ht="15" customHeight="1" hidden="1">
      <c r="A49" s="5">
        <v>236</v>
      </c>
      <c r="B49" s="36" t="s">
        <v>43</v>
      </c>
      <c r="C49" s="15">
        <v>12</v>
      </c>
      <c r="D49" s="15">
        <v>4</v>
      </c>
      <c r="E49" s="15">
        <v>0</v>
      </c>
      <c r="F49" s="49">
        <v>0</v>
      </c>
      <c r="G49" s="50">
        <f t="shared" si="0"/>
        <v>16</v>
      </c>
      <c r="H49" s="21"/>
      <c r="I49" s="21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5"/>
      <c r="Y49" s="12"/>
      <c r="Z49" s="12"/>
    </row>
    <row r="50" spans="1:26" s="13" customFormat="1" ht="15" customHeight="1" hidden="1">
      <c r="A50" s="42">
        <v>237</v>
      </c>
      <c r="B50" s="36" t="s">
        <v>44</v>
      </c>
      <c r="C50" s="15">
        <v>6</v>
      </c>
      <c r="D50" s="15">
        <v>2</v>
      </c>
      <c r="E50" s="15">
        <v>0</v>
      </c>
      <c r="F50" s="49">
        <v>0</v>
      </c>
      <c r="G50" s="50">
        <f t="shared" si="0"/>
        <v>8</v>
      </c>
      <c r="H50" s="21"/>
      <c r="I50" s="21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5"/>
      <c r="Y50" s="12"/>
      <c r="Z50" s="12"/>
    </row>
    <row r="51" spans="1:26" s="13" customFormat="1" ht="15" customHeight="1" hidden="1">
      <c r="A51" s="5">
        <v>238</v>
      </c>
      <c r="B51" s="37" t="s">
        <v>45</v>
      </c>
      <c r="C51" s="15">
        <v>18</v>
      </c>
      <c r="D51" s="15">
        <v>6</v>
      </c>
      <c r="E51" s="15">
        <v>0</v>
      </c>
      <c r="F51" s="49">
        <v>0</v>
      </c>
      <c r="G51" s="50">
        <f t="shared" si="0"/>
        <v>24</v>
      </c>
      <c r="H51" s="21"/>
      <c r="I51" s="21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5"/>
      <c r="Y51" s="12"/>
      <c r="Z51" s="12"/>
    </row>
    <row r="52" spans="1:26" s="13" customFormat="1" ht="26.25" customHeight="1" hidden="1">
      <c r="A52" s="5">
        <v>108</v>
      </c>
      <c r="B52" s="38" t="s">
        <v>46</v>
      </c>
      <c r="C52" s="29">
        <v>112</v>
      </c>
      <c r="D52" s="29">
        <v>8</v>
      </c>
      <c r="E52" s="29">
        <v>0</v>
      </c>
      <c r="F52" s="47">
        <v>0</v>
      </c>
      <c r="G52" s="48">
        <f t="shared" si="0"/>
        <v>120</v>
      </c>
      <c r="H52" s="43" t="s">
        <v>72</v>
      </c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51"/>
      <c r="Y52" s="23">
        <f>ROUND(C52*T52,2)</f>
        <v>0</v>
      </c>
      <c r="Z52" s="21" t="e">
        <f>ROUND(E52*#REF!,2)</f>
        <v>#REF!</v>
      </c>
    </row>
    <row r="53" spans="1:26" s="13" customFormat="1" ht="15" customHeight="1" hidden="1">
      <c r="A53" s="5">
        <v>240</v>
      </c>
      <c r="B53" s="38" t="s">
        <v>47</v>
      </c>
      <c r="C53" s="15">
        <v>32</v>
      </c>
      <c r="D53" s="15">
        <v>8</v>
      </c>
      <c r="E53" s="15">
        <v>0</v>
      </c>
      <c r="F53" s="49">
        <v>0</v>
      </c>
      <c r="G53" s="50">
        <f t="shared" si="0"/>
        <v>40</v>
      </c>
      <c r="H53" s="21"/>
      <c r="I53" s="21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5"/>
      <c r="Y53" s="12"/>
      <c r="Z53" s="12"/>
    </row>
    <row r="54" spans="1:26" s="13" customFormat="1" ht="15" customHeight="1" hidden="1">
      <c r="A54" s="5">
        <v>109</v>
      </c>
      <c r="B54" s="38" t="s">
        <v>48</v>
      </c>
      <c r="C54" s="15">
        <v>18</v>
      </c>
      <c r="D54" s="15">
        <v>21</v>
      </c>
      <c r="E54" s="15">
        <v>0</v>
      </c>
      <c r="F54" s="49">
        <v>0</v>
      </c>
      <c r="G54" s="50">
        <f t="shared" si="0"/>
        <v>39</v>
      </c>
      <c r="H54" s="41" t="s">
        <v>68</v>
      </c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51"/>
      <c r="Y54" s="12"/>
      <c r="Z54" s="12"/>
    </row>
    <row r="55" spans="1:26" s="13" customFormat="1" ht="15" customHeight="1" hidden="1">
      <c r="A55" s="5">
        <v>242</v>
      </c>
      <c r="B55" s="37" t="s">
        <v>49</v>
      </c>
      <c r="C55" s="15">
        <v>39</v>
      </c>
      <c r="D55" s="15">
        <v>3</v>
      </c>
      <c r="E55" s="15">
        <v>3</v>
      </c>
      <c r="F55" s="49">
        <v>0</v>
      </c>
      <c r="G55" s="50">
        <f t="shared" si="0"/>
        <v>45</v>
      </c>
      <c r="H55" s="21"/>
      <c r="I55" s="21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5"/>
      <c r="Y55" s="12"/>
      <c r="Z55" s="12"/>
    </row>
    <row r="56" spans="1:26" s="13" customFormat="1" ht="15" customHeight="1" hidden="1">
      <c r="A56" s="5">
        <v>243</v>
      </c>
      <c r="B56" s="37" t="s">
        <v>50</v>
      </c>
      <c r="C56" s="15">
        <v>15</v>
      </c>
      <c r="D56" s="15">
        <v>0</v>
      </c>
      <c r="E56" s="15">
        <v>0</v>
      </c>
      <c r="F56" s="49">
        <v>0</v>
      </c>
      <c r="G56" s="50">
        <f t="shared" si="0"/>
        <v>15</v>
      </c>
      <c r="H56" s="21"/>
      <c r="I56" s="21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5"/>
      <c r="Y56" s="12"/>
      <c r="Z56" s="12"/>
    </row>
    <row r="57" spans="1:26" s="13" customFormat="1" ht="15" customHeight="1" hidden="1">
      <c r="A57" s="5">
        <v>244</v>
      </c>
      <c r="B57" s="38" t="s">
        <v>51</v>
      </c>
      <c r="C57" s="15">
        <v>11</v>
      </c>
      <c r="D57" s="15">
        <v>4</v>
      </c>
      <c r="E57" s="15">
        <v>0</v>
      </c>
      <c r="F57" s="49">
        <v>1</v>
      </c>
      <c r="G57" s="50">
        <f t="shared" si="0"/>
        <v>16</v>
      </c>
      <c r="H57" s="21"/>
      <c r="I57" s="21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5"/>
      <c r="Y57" s="23">
        <f>ROUND(C57*T57,2)</f>
        <v>0</v>
      </c>
      <c r="Z57" s="21" t="e">
        <f>ROUND(E57*#REF!,2)</f>
        <v>#REF!</v>
      </c>
    </row>
    <row r="58" spans="1:26" s="13" customFormat="1" ht="15" customHeight="1" hidden="1">
      <c r="A58" s="5">
        <v>110</v>
      </c>
      <c r="B58" s="38" t="s">
        <v>52</v>
      </c>
      <c r="C58" s="15">
        <v>20</v>
      </c>
      <c r="D58" s="15">
        <v>6</v>
      </c>
      <c r="E58" s="15">
        <v>1</v>
      </c>
      <c r="F58" s="49">
        <v>2</v>
      </c>
      <c r="G58" s="50">
        <f t="shared" si="0"/>
        <v>29</v>
      </c>
      <c r="H58" s="41" t="s">
        <v>68</v>
      </c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51"/>
      <c r="Y58" s="12"/>
      <c r="Z58" s="12"/>
    </row>
    <row r="59" spans="1:26" s="13" customFormat="1" ht="15" customHeight="1" hidden="1">
      <c r="A59" s="5">
        <v>111</v>
      </c>
      <c r="B59" s="38" t="s">
        <v>53</v>
      </c>
      <c r="C59" s="15">
        <v>59</v>
      </c>
      <c r="D59" s="15">
        <v>38</v>
      </c>
      <c r="E59" s="15">
        <v>2</v>
      </c>
      <c r="F59" s="49">
        <v>0</v>
      </c>
      <c r="G59" s="50">
        <f t="shared" si="0"/>
        <v>99</v>
      </c>
      <c r="H59" s="41" t="s">
        <v>66</v>
      </c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51"/>
      <c r="Y59" s="23">
        <f>ROUND(C59*T59,2)</f>
        <v>0</v>
      </c>
      <c r="Z59" s="21" t="e">
        <f>ROUND(E59*#REF!,2)</f>
        <v>#REF!</v>
      </c>
    </row>
    <row r="60" spans="1:26" s="13" customFormat="1" ht="15" customHeight="1" hidden="1">
      <c r="A60" s="5">
        <v>112</v>
      </c>
      <c r="B60" s="38" t="s">
        <v>54</v>
      </c>
      <c r="C60" s="15">
        <v>64</v>
      </c>
      <c r="D60" s="15">
        <v>36</v>
      </c>
      <c r="E60" s="15">
        <v>0</v>
      </c>
      <c r="F60" s="49">
        <v>0</v>
      </c>
      <c r="G60" s="50">
        <f t="shared" si="0"/>
        <v>100</v>
      </c>
      <c r="H60" s="41" t="s">
        <v>66</v>
      </c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51"/>
      <c r="Y60" s="12"/>
      <c r="Z60" s="12"/>
    </row>
    <row r="61" spans="1:26" s="13" customFormat="1" ht="15" customHeight="1" hidden="1">
      <c r="A61" s="5">
        <v>113</v>
      </c>
      <c r="B61" s="38" t="s">
        <v>55</v>
      </c>
      <c r="C61" s="15">
        <v>77</v>
      </c>
      <c r="D61" s="15">
        <v>23</v>
      </c>
      <c r="E61" s="15">
        <v>0</v>
      </c>
      <c r="F61" s="49">
        <v>0</v>
      </c>
      <c r="G61" s="50">
        <f t="shared" si="0"/>
        <v>100</v>
      </c>
      <c r="H61" s="41" t="s">
        <v>66</v>
      </c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51"/>
      <c r="Y61" s="12"/>
      <c r="Z61" s="12"/>
    </row>
    <row r="62" spans="1:26" s="13" customFormat="1" ht="15" customHeight="1" hidden="1">
      <c r="A62" s="5">
        <v>114</v>
      </c>
      <c r="B62" s="38" t="s">
        <v>56</v>
      </c>
      <c r="C62" s="15">
        <v>72</v>
      </c>
      <c r="D62" s="15">
        <v>28</v>
      </c>
      <c r="E62" s="15">
        <v>0</v>
      </c>
      <c r="F62" s="49">
        <v>0</v>
      </c>
      <c r="G62" s="50">
        <f t="shared" si="0"/>
        <v>100</v>
      </c>
      <c r="H62" s="41" t="s">
        <v>66</v>
      </c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51"/>
      <c r="Y62" s="12"/>
      <c r="Z62" s="12"/>
    </row>
    <row r="63" spans="1:26" s="13" customFormat="1" ht="15" customHeight="1" hidden="1">
      <c r="A63" s="5">
        <v>115</v>
      </c>
      <c r="B63" s="38" t="s">
        <v>57</v>
      </c>
      <c r="C63" s="15">
        <v>71</v>
      </c>
      <c r="D63" s="15">
        <v>29</v>
      </c>
      <c r="E63" s="15">
        <v>0</v>
      </c>
      <c r="F63" s="49">
        <v>0</v>
      </c>
      <c r="G63" s="50">
        <f t="shared" si="0"/>
        <v>100</v>
      </c>
      <c r="H63" s="39" t="s">
        <v>69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51"/>
      <c r="Y63" s="12"/>
      <c r="Z63" s="12"/>
    </row>
    <row r="64" spans="1:26" s="13" customFormat="1" ht="15" customHeight="1" hidden="1">
      <c r="A64" s="5">
        <v>116</v>
      </c>
      <c r="B64" s="38" t="s">
        <v>58</v>
      </c>
      <c r="C64" s="15">
        <v>56</v>
      </c>
      <c r="D64" s="15">
        <v>14</v>
      </c>
      <c r="E64" s="15">
        <v>0</v>
      </c>
      <c r="F64" s="49">
        <v>0</v>
      </c>
      <c r="G64" s="50">
        <f t="shared" si="0"/>
        <v>70</v>
      </c>
      <c r="H64" s="39" t="s">
        <v>67</v>
      </c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51"/>
      <c r="Y64" s="12"/>
      <c r="Z64" s="12"/>
    </row>
    <row r="65" spans="1:26" s="13" customFormat="1" ht="15" customHeight="1" hidden="1">
      <c r="A65" s="5">
        <v>252</v>
      </c>
      <c r="B65" s="38" t="s">
        <v>59</v>
      </c>
      <c r="C65" s="15">
        <v>2</v>
      </c>
      <c r="D65" s="15">
        <v>2</v>
      </c>
      <c r="E65" s="15">
        <v>0</v>
      </c>
      <c r="F65" s="49">
        <v>0</v>
      </c>
      <c r="G65" s="50">
        <f t="shared" si="0"/>
        <v>4</v>
      </c>
      <c r="H65" s="21"/>
      <c r="I65" s="21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5"/>
      <c r="Y65" s="12"/>
      <c r="Z65" s="12"/>
    </row>
    <row r="66" spans="1:26" s="13" customFormat="1" ht="15" customHeight="1" hidden="1">
      <c r="A66" s="5">
        <v>117</v>
      </c>
      <c r="B66" s="38" t="s">
        <v>60</v>
      </c>
      <c r="C66" s="15">
        <v>53</v>
      </c>
      <c r="D66" s="15">
        <v>15</v>
      </c>
      <c r="E66" s="15">
        <v>1</v>
      </c>
      <c r="F66" s="49">
        <v>0</v>
      </c>
      <c r="G66" s="50">
        <f t="shared" si="0"/>
        <v>69</v>
      </c>
      <c r="H66" s="41" t="s">
        <v>66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51"/>
      <c r="Y66" s="12"/>
      <c r="Z66" s="12"/>
    </row>
    <row r="67" spans="1:26" s="13" customFormat="1" ht="15" customHeight="1" hidden="1">
      <c r="A67" s="5">
        <v>118</v>
      </c>
      <c r="B67" s="38" t="s">
        <v>61</v>
      </c>
      <c r="C67" s="15">
        <v>54</v>
      </c>
      <c r="D67" s="15">
        <v>13</v>
      </c>
      <c r="E67" s="15">
        <v>0</v>
      </c>
      <c r="F67" s="49">
        <v>1</v>
      </c>
      <c r="G67" s="50">
        <f t="shared" si="0"/>
        <v>68</v>
      </c>
      <c r="H67" s="41" t="s">
        <v>75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51"/>
      <c r="Y67" s="12"/>
      <c r="Z67" s="12"/>
    </row>
    <row r="68" spans="1:26" s="13" customFormat="1" ht="15" customHeight="1" hidden="1">
      <c r="A68" s="5">
        <v>255</v>
      </c>
      <c r="B68" s="38" t="s">
        <v>62</v>
      </c>
      <c r="C68" s="15">
        <v>18</v>
      </c>
      <c r="D68" s="15">
        <v>16</v>
      </c>
      <c r="E68" s="15">
        <v>0</v>
      </c>
      <c r="F68" s="49">
        <v>0</v>
      </c>
      <c r="G68" s="50">
        <f t="shared" si="0"/>
        <v>34</v>
      </c>
      <c r="H68" s="21"/>
      <c r="I68" s="21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5"/>
      <c r="Y68" s="12"/>
      <c r="Z68" s="12"/>
    </row>
    <row r="69" spans="1:26" s="13" customFormat="1" ht="15" customHeight="1" hidden="1">
      <c r="A69" s="5">
        <v>256</v>
      </c>
      <c r="B69" s="38" t="s">
        <v>63</v>
      </c>
      <c r="C69" s="15">
        <v>4</v>
      </c>
      <c r="D69" s="15">
        <v>4</v>
      </c>
      <c r="E69" s="15">
        <v>0</v>
      </c>
      <c r="F69" s="49">
        <v>0</v>
      </c>
      <c r="G69" s="50">
        <f t="shared" si="0"/>
        <v>8</v>
      </c>
      <c r="H69" s="21"/>
      <c r="I69" s="21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5"/>
      <c r="Y69" s="12"/>
      <c r="Z69" s="12"/>
    </row>
    <row r="70" spans="1:26" s="13" customFormat="1" ht="15" customHeight="1" hidden="1">
      <c r="A70" s="5">
        <v>257</v>
      </c>
      <c r="B70" s="38" t="s">
        <v>64</v>
      </c>
      <c r="C70" s="15">
        <v>10</v>
      </c>
      <c r="D70" s="15">
        <v>6</v>
      </c>
      <c r="E70" s="15">
        <v>0</v>
      </c>
      <c r="F70" s="49">
        <v>0</v>
      </c>
      <c r="G70" s="50">
        <f t="shared" si="0"/>
        <v>16</v>
      </c>
      <c r="H70" s="21"/>
      <c r="I70" s="21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5"/>
      <c r="Y70" s="12"/>
      <c r="Z70" s="12"/>
    </row>
    <row r="71" spans="1:26" s="20" customFormat="1" ht="15" customHeight="1" hidden="1">
      <c r="A71" s="12"/>
      <c r="B71" s="58" t="s">
        <v>1</v>
      </c>
      <c r="C71" s="59">
        <f>SUM(C13:C70)</f>
        <v>1329</v>
      </c>
      <c r="D71" s="59">
        <f>SUM(D13:D70)</f>
        <v>623</v>
      </c>
      <c r="E71" s="59">
        <f>SUM(E13:E70)</f>
        <v>10</v>
      </c>
      <c r="F71" s="59">
        <f>SUM(F13:F70)</f>
        <v>6</v>
      </c>
      <c r="G71" s="59" t="e">
        <f>SUM(G13:G70)</f>
        <v>#REF!</v>
      </c>
      <c r="H71" s="57"/>
      <c r="I71" s="57"/>
      <c r="J71" s="21" t="e">
        <f>SUM(J13:J69)</f>
        <v>#REF!</v>
      </c>
      <c r="K71" s="21" t="e">
        <f>SUM(K13:K69)</f>
        <v>#REF!</v>
      </c>
      <c r="L71" s="21">
        <f>SUM(L13:L69)</f>
        <v>0</v>
      </c>
      <c r="M71" s="21"/>
      <c r="N71" s="21" t="e">
        <f>SUM(N13:N69)</f>
        <v>#REF!</v>
      </c>
      <c r="O71" s="21" t="e">
        <f>SUM(O13:O69)</f>
        <v>#REF!</v>
      </c>
      <c r="P71" s="21" t="e">
        <f>SUM(P13:P69)</f>
        <v>#REF!</v>
      </c>
      <c r="Q71" s="21" t="e">
        <f>SUM(Q13:Q69)</f>
        <v>#REF!</v>
      </c>
      <c r="R71" s="12"/>
      <c r="S71" s="12"/>
      <c r="T71" s="12"/>
      <c r="U71" s="12"/>
      <c r="V71" s="12"/>
      <c r="W71" s="12"/>
      <c r="X71" s="12"/>
      <c r="Y71" s="19">
        <f>SUM(Y13:Y70)</f>
        <v>0</v>
      </c>
      <c r="Z71" s="19" t="e">
        <f>SUM(Z13:Z70)</f>
        <v>#REF!</v>
      </c>
    </row>
    <row r="72" spans="1:24" s="6" customFormat="1" ht="15" customHeight="1" hidden="1">
      <c r="A72" s="8"/>
      <c r="B72" s="9"/>
      <c r="C72" s="10"/>
      <c r="D72" s="10"/>
      <c r="E72" s="11">
        <v>117</v>
      </c>
      <c r="F72" s="11"/>
      <c r="G72" s="33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5:7" ht="15" customHeight="1" hidden="1">
      <c r="E73" s="1">
        <v>600</v>
      </c>
      <c r="G73" s="34"/>
    </row>
    <row r="74" spans="5:7" ht="15" customHeight="1" hidden="1">
      <c r="E74" s="1">
        <v>3471</v>
      </c>
      <c r="G74" s="34"/>
    </row>
    <row r="75" spans="5:7" ht="15" customHeight="1" hidden="1">
      <c r="E75" s="1">
        <v>2246</v>
      </c>
      <c r="G75" s="34"/>
    </row>
    <row r="76" spans="5:7" ht="15" customHeight="1" hidden="1">
      <c r="E76" s="1">
        <v>500</v>
      </c>
      <c r="G76" s="34"/>
    </row>
    <row r="77" spans="5:7" ht="15" customHeight="1" hidden="1">
      <c r="E77" s="1">
        <v>80</v>
      </c>
      <c r="G77" s="34"/>
    </row>
    <row r="78" spans="5:7" ht="15" customHeight="1" hidden="1">
      <c r="E78" s="1">
        <v>1043</v>
      </c>
      <c r="G78" s="34"/>
    </row>
    <row r="79" spans="5:7" ht="15" customHeight="1" hidden="1">
      <c r="E79" s="1">
        <v>500</v>
      </c>
      <c r="G79" s="34"/>
    </row>
    <row r="80" spans="5:7" ht="15" customHeight="1" hidden="1">
      <c r="E80" s="1">
        <v>36.1</v>
      </c>
      <c r="G80" s="34"/>
    </row>
    <row r="81" spans="5:7" ht="15" customHeight="1" hidden="1">
      <c r="E81" s="7">
        <f>SUM(E71:E80)</f>
        <v>8603.1</v>
      </c>
      <c r="F81" s="7"/>
      <c r="G81" s="34">
        <f>'[1]площа абон відділу юр'!$F$245</f>
        <v>17691.66</v>
      </c>
    </row>
    <row r="82" spans="7:9" ht="15" customHeight="1" hidden="1">
      <c r="G82" s="34">
        <f>E81-G81</f>
        <v>-9088.56</v>
      </c>
      <c r="H82" s="7"/>
      <c r="I82" s="7"/>
    </row>
    <row r="83" spans="2:17" ht="29.25" customHeight="1" hidden="1">
      <c r="B83" s="52" t="s">
        <v>76</v>
      </c>
      <c r="C83" s="34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C15+C16+C17+C18+C25+C27+C29+C42+C44+C47+C52+C54+C58+C59+C60+C61+C62+C63+C64+C66+C67</f>
        <v>#REF!</v>
      </c>
      <c r="D83" s="34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D15+D16+D17+D18+D25+D27+D29+D42+D44+D47+D52+D54+D58+D59+D60+D61+D62+D63+D64+D66+D67</f>
        <v>#REF!</v>
      </c>
      <c r="E83" s="34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E15+E16+E17+E18+E25+E27+E29+E42+E44+E47+E52+E54+E58+E59+E60+E61+E62+E63+E64+E66+E67</f>
        <v>#REF!</v>
      </c>
      <c r="F83" s="34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F15+F16+F17+F18+F25+F27+F29+F42+F44+F47+F52+F54+F58+F59+F60+F61+F62+F63+F64+F66+F67</f>
        <v>#REF!</v>
      </c>
      <c r="G83" s="34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G15+G16+G17+G18+G25+G27+G29+G42+G44+G47+G52+G54+G58+G59+G60+G61+G62+G63+G64+G66+G67</f>
        <v>#REF!</v>
      </c>
      <c r="H83" s="7"/>
      <c r="I83" s="7"/>
      <c r="J83" s="7"/>
      <c r="K83" s="7"/>
      <c r="L83" s="34">
        <f>'[2]Розр.обм.фонду'!$G$13</f>
        <v>420625</v>
      </c>
      <c r="O83" s="7"/>
      <c r="P83" s="7"/>
      <c r="Q83" s="7"/>
    </row>
    <row r="84" spans="2:17" ht="18" customHeight="1">
      <c r="B84" s="52"/>
      <c r="C84" s="34"/>
      <c r="D84" s="34"/>
      <c r="E84" s="34"/>
      <c r="F84" s="34"/>
      <c r="G84" s="34"/>
      <c r="H84" s="7"/>
      <c r="I84" s="7"/>
      <c r="J84" s="7"/>
      <c r="K84" s="7"/>
      <c r="L84" s="7"/>
      <c r="O84" s="7"/>
      <c r="P84" s="7"/>
      <c r="Q84" s="7"/>
    </row>
    <row r="85" spans="2:17" ht="17.25" customHeight="1">
      <c r="B85" s="52"/>
      <c r="C85" s="34"/>
      <c r="D85" s="34"/>
      <c r="E85" s="34"/>
      <c r="F85" s="34"/>
      <c r="G85" s="34"/>
      <c r="H85" s="7"/>
      <c r="I85" s="7"/>
      <c r="J85" s="7"/>
      <c r="K85" s="7"/>
      <c r="L85" s="7"/>
      <c r="O85" s="7"/>
      <c r="P85" s="7"/>
      <c r="Q85" s="7"/>
    </row>
    <row r="86" spans="7:17" ht="15" customHeight="1">
      <c r="G86" s="34"/>
      <c r="H86" s="7"/>
      <c r="I86" s="7"/>
      <c r="O86" s="7"/>
      <c r="P86" s="7"/>
      <c r="Q86" s="7"/>
    </row>
    <row r="87" spans="2:12" ht="15" customHeight="1">
      <c r="B87" s="27" t="s">
        <v>6</v>
      </c>
      <c r="C87" s="28"/>
      <c r="D87" s="28"/>
      <c r="E87" s="28"/>
      <c r="F87" s="28"/>
      <c r="G87" s="28"/>
      <c r="H87" s="28"/>
      <c r="I87" s="28"/>
      <c r="K87" s="13"/>
      <c r="L87" s="13" t="s">
        <v>83</v>
      </c>
    </row>
    <row r="88" spans="2:12" ht="15" customHeight="1">
      <c r="B88" s="27"/>
      <c r="C88" s="28"/>
      <c r="D88" s="28"/>
      <c r="E88" s="28"/>
      <c r="F88" s="28"/>
      <c r="G88" s="28"/>
      <c r="H88" s="28"/>
      <c r="I88" s="28"/>
      <c r="L88" s="13"/>
    </row>
    <row r="89" spans="2:12" ht="15" customHeight="1">
      <c r="B89" s="27"/>
      <c r="C89" s="28"/>
      <c r="D89" s="28"/>
      <c r="E89" s="28"/>
      <c r="F89" s="28"/>
      <c r="G89" s="28"/>
      <c r="H89" s="28"/>
      <c r="I89" s="28"/>
      <c r="L89" s="13"/>
    </row>
    <row r="90" spans="3:9" ht="15" customHeight="1" hidden="1">
      <c r="C90" s="2"/>
      <c r="D90" s="2"/>
      <c r="G90" s="7">
        <f>E89-G89</f>
        <v>0</v>
      </c>
      <c r="H90" s="7"/>
      <c r="I90" s="7"/>
    </row>
    <row r="91" spans="3:4" ht="15" customHeight="1">
      <c r="C91" s="2"/>
      <c r="D91" s="2"/>
    </row>
  </sheetData>
  <sheetProtection/>
  <mergeCells count="25">
    <mergeCell ref="A4:C4"/>
    <mergeCell ref="A5:X5"/>
    <mergeCell ref="A6:X6"/>
    <mergeCell ref="A7:X7"/>
    <mergeCell ref="A9:A11"/>
    <mergeCell ref="B9:B11"/>
    <mergeCell ref="C9:G11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W9:W11"/>
    <mergeCell ref="X9:X11"/>
    <mergeCell ref="Y9:Z9"/>
    <mergeCell ref="Q9:Q11"/>
    <mergeCell ref="R9:R11"/>
    <mergeCell ref="S9:S11"/>
    <mergeCell ref="T9:T11"/>
    <mergeCell ref="U9:U11"/>
    <mergeCell ref="V9:V11"/>
  </mergeCells>
  <printOptions/>
  <pageMargins left="0.7874015748031497" right="0.1968503937007874" top="0.1968503937007874" bottom="0.3937007874015748" header="0.5118110236220472" footer="0.5118110236220472"/>
  <pageSetup horizontalDpi="600" verticalDpi="600" orientation="landscape" paperSize="9" scale="69" r:id="rId1"/>
  <rowBreaks count="1" manualBreakCount="1">
    <brk id="89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Петрик </cp:lastModifiedBy>
  <cp:lastPrinted>2018-12-21T12:07:43Z</cp:lastPrinted>
  <dcterms:created xsi:type="dcterms:W3CDTF">1996-10-08T23:32:33Z</dcterms:created>
  <dcterms:modified xsi:type="dcterms:W3CDTF">2019-01-31T13:20:05Z</dcterms:modified>
  <cp:category/>
  <cp:version/>
  <cp:contentType/>
  <cp:contentStatus/>
</cp:coreProperties>
</file>