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<sst xmlns="http://schemas.openxmlformats.org/spreadsheetml/2006/main" count="184" uniqueCount="131">
  <si>
    <t>Капітальні видатки</t>
  </si>
  <si>
    <t>090203</t>
  </si>
  <si>
    <t>Бiблiотеки</t>
  </si>
  <si>
    <t>Виконавчий комітет міської ради</t>
  </si>
  <si>
    <t>всього</t>
  </si>
  <si>
    <t xml:space="preserve">Відділ культури і туризму </t>
  </si>
  <si>
    <t>Центр-на  бухгалтерія управління освіти </t>
  </si>
  <si>
    <t>Дошкільні навчальні заклади</t>
  </si>
  <si>
    <t>фін.13.02.</t>
  </si>
  <si>
    <t>20.02.</t>
  </si>
  <si>
    <t>ЗМІНИ сесія 01.03.</t>
  </si>
  <si>
    <t>25.02.-27.02</t>
  </si>
  <si>
    <t>ЗМІНИ сесія 28.03.</t>
  </si>
  <si>
    <t>06.03.</t>
  </si>
  <si>
    <t>14.03.-20.03.</t>
  </si>
  <si>
    <t>10740  В/З</t>
  </si>
  <si>
    <t>42214 В/З</t>
  </si>
  <si>
    <t>7880 із зф</t>
  </si>
  <si>
    <t>1760 із зф</t>
  </si>
  <si>
    <t>ЗМІНИ сесія 04.04.</t>
  </si>
  <si>
    <t>45 сес  24.04.</t>
  </si>
  <si>
    <t>1760 іззф</t>
  </si>
  <si>
    <t>75000 за рах ЦФ</t>
  </si>
  <si>
    <t>181240зал б/р</t>
  </si>
  <si>
    <t>181240-зал б/р; 10740-в/з; 75000-ЦФ</t>
  </si>
  <si>
    <t>ДЖЕРЕЛО</t>
  </si>
  <si>
    <t>4100;7880-із ЗФ; 42214-В/З зф</t>
  </si>
  <si>
    <t>28000-бюдж;3520-із заг ф</t>
  </si>
  <si>
    <t>50000бюдж із зф; 34740,05-із з ф</t>
  </si>
  <si>
    <t>45000-бюдж із зф</t>
  </si>
  <si>
    <t>27.03.</t>
  </si>
  <si>
    <t>29.03.</t>
  </si>
  <si>
    <t>10.04.-12.04.</t>
  </si>
  <si>
    <t>15.04.</t>
  </si>
  <si>
    <t>23.04.</t>
  </si>
  <si>
    <t>ФІНАН І кв</t>
  </si>
  <si>
    <t>26.04.</t>
  </si>
  <si>
    <t>залищок на рахунках</t>
  </si>
  <si>
    <t>Уточнен бюджет на 01.04.</t>
  </si>
  <si>
    <t>Уточнен бюджет на 01.05.</t>
  </si>
  <si>
    <t>касові за І квар</t>
  </si>
  <si>
    <t>ФІНАН на 01.05.</t>
  </si>
  <si>
    <t>залиш на рах. На 01.05.</t>
  </si>
  <si>
    <t>КАСА на 01.05.</t>
  </si>
  <si>
    <t>14.05-17.05..</t>
  </si>
  <si>
    <t>23.05-27.05..</t>
  </si>
  <si>
    <t>07.06-11.06</t>
  </si>
  <si>
    <t>21.06.</t>
  </si>
  <si>
    <t>46сесія 30.05  47 сес 21.06</t>
  </si>
  <si>
    <t>3200ізЗФ</t>
  </si>
  <si>
    <t>Уточнен бюджет на 01.07.</t>
  </si>
  <si>
    <t>ФІНАН на 01.07.</t>
  </si>
  <si>
    <t>залиш на рах. На 01.07.</t>
  </si>
  <si>
    <t>КАСА на 01.07.</t>
  </si>
  <si>
    <t>4100;7880,3200-із ЗФ; 42214-В/З зф</t>
  </si>
  <si>
    <r>
      <t>50000бюдж із зф; 34740,05</t>
    </r>
    <r>
      <rPr>
        <u val="single"/>
        <sz val="10"/>
        <rFont val="Arial Cyr"/>
        <family val="0"/>
      </rPr>
      <t xml:space="preserve"> 14080,18</t>
    </r>
    <r>
      <rPr>
        <sz val="10"/>
        <rFont val="Arial Cyr"/>
        <family val="0"/>
      </rPr>
      <t>-із з ф</t>
    </r>
  </si>
  <si>
    <t>181240-зал б/р; 10740-в/з;</t>
  </si>
  <si>
    <r>
      <t>50000бюдж із зф; 34740,05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>-із з ф</t>
    </r>
  </si>
  <si>
    <t>із заг ф</t>
  </si>
  <si>
    <t>бюдж із зф</t>
  </si>
  <si>
    <t>11-15.07.</t>
  </si>
  <si>
    <t>25-26.07.</t>
  </si>
  <si>
    <t>сес 25.07.</t>
  </si>
  <si>
    <t>Уточнен бюджет на 01.08.</t>
  </si>
  <si>
    <t>30.07 фінанс</t>
  </si>
  <si>
    <t>181240-зал б/р; 10740-в/з; 75000-ЦФ 85000дох спец</t>
  </si>
  <si>
    <t>ФІНАН на 01.08.</t>
  </si>
  <si>
    <t>залиш на рах. На 01.08.</t>
  </si>
  <si>
    <t>КАСА на 01.08.</t>
  </si>
  <si>
    <t>1700-із заг ф</t>
  </si>
  <si>
    <r>
      <t>4100;7880,3200-із ЗФ</t>
    </r>
    <r>
      <rPr>
        <sz val="10"/>
        <rFont val="Arial Cyr"/>
        <family val="0"/>
      </rPr>
      <t>; 42214-В/З зф</t>
    </r>
  </si>
  <si>
    <t>із ЗФ</t>
  </si>
  <si>
    <t>сесія 28/.08.</t>
  </si>
  <si>
    <t>08.08.</t>
  </si>
  <si>
    <t>21.08.</t>
  </si>
  <si>
    <t>22.08.</t>
  </si>
  <si>
    <t>вересень</t>
  </si>
  <si>
    <t>ФІНАН на 01.09.</t>
  </si>
  <si>
    <t>залиш на рах. На 01.09.</t>
  </si>
  <si>
    <t>КАСА на 01.09.</t>
  </si>
  <si>
    <t>13-15.08.2013</t>
  </si>
  <si>
    <t>із заг фонд</t>
  </si>
  <si>
    <t>12.09.</t>
  </si>
  <si>
    <t>24.09.</t>
  </si>
  <si>
    <t>фінанс за 09</t>
  </si>
  <si>
    <t>КАСА на 01.10.</t>
  </si>
  <si>
    <t>залиш на рах. На 01.10.</t>
  </si>
  <si>
    <t>Уточнен бюджет на 01.10.</t>
  </si>
  <si>
    <t>профін за 9 місяців</t>
  </si>
  <si>
    <t>10.10.-22,10</t>
  </si>
  <si>
    <t>профін за 10 місяців</t>
  </si>
  <si>
    <t>Назва об'єктів відповідно до проектно-кошторисної документації; тощо</t>
  </si>
  <si>
    <t xml:space="preserve">Загальний обсяг фінансування будівництва </t>
  </si>
  <si>
    <t>Відсоток завершеності будівництва об'єктів на майбутні роки</t>
  </si>
  <si>
    <t>Всього видатків на завершення буд-ва, освоєння об'єктів на майбутні роки</t>
  </si>
  <si>
    <t>Разом видатків на поточний рік</t>
  </si>
  <si>
    <t>Затверджено</t>
  </si>
  <si>
    <t>до рішення міської ради</t>
  </si>
  <si>
    <t>(     сесія       скликання)</t>
  </si>
  <si>
    <t>Капітальні вкладення</t>
  </si>
  <si>
    <t>Інші пільги ветеранам війни</t>
  </si>
  <si>
    <t>О.І.Ворона</t>
  </si>
  <si>
    <t>капітальні трансферти населенню</t>
  </si>
  <si>
    <t>Всього</t>
  </si>
  <si>
    <t>Фінансове управління</t>
  </si>
  <si>
    <t>Органи місцевого самоврядування</t>
  </si>
  <si>
    <t>Начальник фінансового управління</t>
  </si>
  <si>
    <t>Додаток 6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</si>
  <si>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</si>
  <si>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</si>
  <si>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r>
      <t>Найменування
згідно з типовою відомчою/</t>
    </r>
    <r>
      <rPr>
        <b/>
        <sz val="11"/>
        <rFont val="Times New Roman"/>
        <family val="1"/>
      </rPr>
      <t>тимчасовою класифікацією видатків та кредитування місцевого бюджету</t>
    </r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</si>
  <si>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</si>
  <si>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</si>
  <si>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010116</t>
  </si>
  <si>
    <t>0111</t>
  </si>
  <si>
    <t>0490</t>
  </si>
  <si>
    <t>0910</t>
  </si>
  <si>
    <t>0990</t>
  </si>
  <si>
    <t xml:space="preserve">№____від                 2015 року </t>
  </si>
  <si>
    <t>Виготовлення проектно-кошторисної документації на капітальний ремонт даху ДЮСШ по вул.Пушкіна, 104-А в м. Прилуки Чернігівської області з поданням та проходженням експертизи</t>
  </si>
  <si>
    <t>кекв</t>
  </si>
  <si>
    <t>Управління освіти</t>
  </si>
  <si>
    <t xml:space="preserve">Управління містобудування та архітектури </t>
  </si>
  <si>
    <t>03</t>
  </si>
  <si>
    <t>Управління праці та соціального захисту населення</t>
  </si>
  <si>
    <t>Управління житлово-комунального господарства</t>
  </si>
  <si>
    <t>Перелік об'єктів, видатки  на які у 2015 році  будуть проводитися  за рахунок коштів бюджету розвитку</t>
  </si>
  <si>
    <t>Виготовлення проектно-кошторисної документації на капітальний ремонт кардіологічного відділення КЛПЗ “Прилуцька центральна міська лікарня” по вул. Київській, 56 в м. Прилуки Чернігівської області з поданням та проходженням експертизи</t>
  </si>
  <si>
    <r>
      <t>Виготовлення проектно-кошторисної документації на капітальний ремонт внутрішніх туалетів в ЗОШ І — ІІІ ст. №6 з поглибленим вивченням інформаційних технологій по вул.Київській, 232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в місті Прилуки Чернігівської області з поданням та проходженням експертизи</t>
    </r>
  </si>
  <si>
    <t>Капітальний ремонт кардіологічного відділення КЛПЗ “Прилуцька центра міська лікарня” по вул. Київський, 56 в м. Прилуки Чернігівської області</t>
  </si>
  <si>
    <t>Реконструкція двоповерхової будівлі жіночої консультації по вул.Земській, 7 в м.Прилуки Чернігівської області(кредиторська заборгованість за 2014 рік)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</si>
</sst>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12"/>
      <name val="Arial Cyr"/>
      <family val="0"/>
    </font>
    <font>
      <b/>
      <i/>
      <sz val="10"/>
      <color indexed="12"/>
      <name val="Arial Cyr"/>
      <family val="0"/>
    </font>
    <font>
      <b/>
      <i/>
      <sz val="12"/>
      <color indexed="12"/>
      <name val="Times New Roman"/>
      <family val="1"/>
    </font>
    <font>
      <i/>
      <sz val="10"/>
      <name val="Arial Cyr"/>
      <family val="0"/>
    </font>
    <font>
      <i/>
      <sz val="10"/>
      <color indexed="12"/>
      <name val="Arial Cyr"/>
      <family val="0"/>
    </font>
    <font>
      <b/>
      <i/>
      <sz val="10"/>
      <name val="Arial Cyr"/>
      <family val="0"/>
    </font>
    <font>
      <sz val="12"/>
      <color indexed="20"/>
      <name val="Times New Roman"/>
      <family val="1"/>
    </font>
    <font>
      <sz val="9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color indexed="16"/>
      <name val="Arial Cyr"/>
      <family val="0"/>
    </font>
    <font>
      <b/>
      <i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u val="single"/>
      <sz val="10"/>
      <name val="Arial Cyr"/>
      <family val="0"/>
    </font>
    <font>
      <sz val="10"/>
      <color indexed="54"/>
      <name val="Arial Cyr"/>
      <family val="0"/>
    </font>
    <font>
      <b/>
      <sz val="10"/>
      <color indexed="54"/>
      <name val="Arial Cyr"/>
      <family val="0"/>
    </font>
    <font>
      <b/>
      <sz val="12"/>
      <name val="Arial Cyr"/>
      <family val="0"/>
    </font>
    <font>
      <b/>
      <sz val="13"/>
      <name val="Arial"/>
      <family val="2"/>
    </font>
    <font>
      <sz val="13"/>
      <name val="Arial"/>
      <family val="0"/>
    </font>
    <font>
      <b/>
      <sz val="11"/>
      <name val="Times New Roman"/>
      <family val="1"/>
    </font>
    <font>
      <b/>
      <sz val="8"/>
      <name val="Arial Cyr"/>
      <family val="0"/>
    </font>
    <font>
      <b/>
      <i/>
      <sz val="12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3" fillId="24" borderId="10" xfId="53" applyFont="1" applyFill="1" applyBorder="1" applyAlignment="1">
      <alignment vertical="center" wrapText="1"/>
    </xf>
    <xf numFmtId="0" fontId="21" fillId="0" borderId="11" xfId="53" applyNumberFormat="1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justify" vertical="top"/>
    </xf>
    <xf numFmtId="2" fontId="28" fillId="24" borderId="11" xfId="0" applyNumberFormat="1" applyFont="1" applyFill="1" applyBorder="1" applyAlignment="1">
      <alignment horizontal="justify" vertical="top"/>
    </xf>
    <xf numFmtId="2" fontId="34" fillId="24" borderId="11" xfId="0" applyNumberFormat="1" applyFont="1" applyFill="1" applyBorder="1" applyAlignment="1">
      <alignment horizontal="justify" vertical="top"/>
    </xf>
    <xf numFmtId="2" fontId="28" fillId="0" borderId="11" xfId="0" applyNumberFormat="1" applyFont="1" applyFill="1" applyBorder="1" applyAlignment="1">
      <alignment horizontal="justify" vertical="top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10" borderId="11" xfId="0" applyFont="1" applyFill="1" applyBorder="1" applyAlignment="1">
      <alignment wrapText="1"/>
    </xf>
    <xf numFmtId="0" fontId="28" fillId="8" borderId="11" xfId="0" applyFont="1" applyFill="1" applyBorder="1" applyAlignment="1">
      <alignment wrapText="1"/>
    </xf>
    <xf numFmtId="0" fontId="28" fillId="0" borderId="11" xfId="0" applyFont="1" applyBorder="1" applyAlignment="1">
      <alignment/>
    </xf>
    <xf numFmtId="2" fontId="36" fillId="0" borderId="11" xfId="0" applyNumberFormat="1" applyFont="1" applyFill="1" applyBorder="1" applyAlignment="1">
      <alignment horizontal="left" vertical="top" wrapText="1"/>
    </xf>
    <xf numFmtId="0" fontId="36" fillId="0" borderId="11" xfId="0" applyFont="1" applyBorder="1" applyAlignment="1">
      <alignment wrapText="1"/>
    </xf>
    <xf numFmtId="0" fontId="28" fillId="10" borderId="11" xfId="0" applyFont="1" applyFill="1" applyBorder="1" applyAlignment="1">
      <alignment wrapText="1"/>
    </xf>
    <xf numFmtId="0" fontId="43" fillId="0" borderId="11" xfId="0" applyFont="1" applyBorder="1" applyAlignment="1">
      <alignment/>
    </xf>
    <xf numFmtId="0" fontId="0" fillId="10" borderId="11" xfId="0" applyFill="1" applyBorder="1" applyAlignment="1">
      <alignment/>
    </xf>
    <xf numFmtId="0" fontId="47" fillId="0" borderId="0" xfId="0" applyFont="1" applyAlignment="1">
      <alignment/>
    </xf>
    <xf numFmtId="16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38" fillId="0" borderId="11" xfId="0" applyFont="1" applyBorder="1" applyAlignment="1">
      <alignment/>
    </xf>
    <xf numFmtId="2" fontId="0" fillId="0" borderId="11" xfId="0" applyNumberFormat="1" applyBorder="1" applyAlignment="1">
      <alignment wrapText="1"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49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2" fontId="28" fillId="0" borderId="11" xfId="0" applyNumberFormat="1" applyFont="1" applyFill="1" applyBorder="1" applyAlignment="1">
      <alignment horizontal="left" vertical="top"/>
    </xf>
    <xf numFmtId="2" fontId="41" fillId="0" borderId="11" xfId="0" applyNumberFormat="1" applyFont="1" applyFill="1" applyBorder="1" applyAlignment="1">
      <alignment horizontal="left" vertical="top"/>
    </xf>
    <xf numFmtId="2" fontId="0" fillId="0" borderId="11" xfId="0" applyNumberFormat="1" applyFont="1" applyFill="1" applyBorder="1" applyAlignment="1">
      <alignment horizontal="left" vertical="top"/>
    </xf>
    <xf numFmtId="49" fontId="39" fillId="0" borderId="11" xfId="53" applyNumberFormat="1" applyFont="1" applyFill="1" applyBorder="1" applyAlignment="1">
      <alignment horizontal="left" vertical="top" wrapText="1"/>
    </xf>
    <xf numFmtId="2" fontId="40" fillId="0" borderId="11" xfId="0" applyNumberFormat="1" applyFont="1" applyFill="1" applyBorder="1" applyAlignment="1">
      <alignment horizontal="left" vertical="top"/>
    </xf>
    <xf numFmtId="2" fontId="38" fillId="0" borderId="11" xfId="0" applyNumberFormat="1" applyFont="1" applyFill="1" applyBorder="1" applyAlignment="1">
      <alignment horizontal="left" vertical="top"/>
    </xf>
    <xf numFmtId="2" fontId="0" fillId="0" borderId="11" xfId="0" applyNumberFormat="1" applyBorder="1" applyAlignment="1">
      <alignment horizontal="left" vertical="top"/>
    </xf>
    <xf numFmtId="2" fontId="28" fillId="0" borderId="11" xfId="0" applyNumberFormat="1" applyFont="1" applyBorder="1" applyAlignment="1">
      <alignment horizontal="left" vertical="top"/>
    </xf>
    <xf numFmtId="2" fontId="36" fillId="0" borderId="11" xfId="0" applyNumberFormat="1" applyFont="1" applyBorder="1" applyAlignment="1">
      <alignment horizontal="left" vertical="top"/>
    </xf>
    <xf numFmtId="0" fontId="23" fillId="24" borderId="12" xfId="53" applyFont="1" applyFill="1" applyBorder="1" applyAlignment="1">
      <alignment horizontal="left" vertical="top" wrapText="1"/>
    </xf>
    <xf numFmtId="2" fontId="28" fillId="24" borderId="11" xfId="0" applyNumberFormat="1" applyFont="1" applyFill="1" applyBorder="1" applyAlignment="1">
      <alignment horizontal="left" vertical="top"/>
    </xf>
    <xf numFmtId="2" fontId="30" fillId="0" borderId="11" xfId="0" applyNumberFormat="1" applyFont="1" applyFill="1" applyBorder="1" applyAlignment="1">
      <alignment horizontal="left" vertical="top"/>
    </xf>
    <xf numFmtId="2" fontId="37" fillId="0" borderId="11" xfId="0" applyNumberFormat="1" applyFont="1" applyFill="1" applyBorder="1" applyAlignment="1">
      <alignment horizontal="left" vertical="top"/>
    </xf>
    <xf numFmtId="2" fontId="45" fillId="0" borderId="11" xfId="0" applyNumberFormat="1" applyFont="1" applyFill="1" applyBorder="1" applyAlignment="1">
      <alignment horizontal="left" vertical="top"/>
    </xf>
    <xf numFmtId="2" fontId="46" fillId="0" borderId="11" xfId="0" applyNumberFormat="1" applyFont="1" applyFill="1" applyBorder="1" applyAlignment="1">
      <alignment horizontal="left" vertical="top"/>
    </xf>
    <xf numFmtId="0" fontId="21" fillId="0" borderId="11" xfId="53" applyFont="1" applyBorder="1" applyAlignment="1" quotePrefix="1">
      <alignment horizontal="left" vertical="top"/>
    </xf>
    <xf numFmtId="2" fontId="30" fillId="0" borderId="11" xfId="0" applyNumberFormat="1" applyFont="1" applyBorder="1" applyAlignment="1">
      <alignment horizontal="left" vertical="top"/>
    </xf>
    <xf numFmtId="2" fontId="37" fillId="0" borderId="11" xfId="0" applyNumberFormat="1" applyFont="1" applyBorder="1" applyAlignment="1">
      <alignment horizontal="left" vertical="top"/>
    </xf>
    <xf numFmtId="2" fontId="29" fillId="0" borderId="11" xfId="0" applyNumberFormat="1" applyFont="1" applyBorder="1" applyAlignment="1">
      <alignment horizontal="left" vertical="top"/>
    </xf>
    <xf numFmtId="2" fontId="32" fillId="0" borderId="11" xfId="0" applyNumberFormat="1" applyFont="1" applyBorder="1" applyAlignment="1">
      <alignment horizontal="left" vertical="top"/>
    </xf>
    <xf numFmtId="0" fontId="25" fillId="24" borderId="12" xfId="53" applyFont="1" applyFill="1" applyBorder="1" applyAlignment="1">
      <alignment horizontal="left" vertical="top" wrapText="1"/>
    </xf>
    <xf numFmtId="2" fontId="34" fillId="24" borderId="11" xfId="0" applyNumberFormat="1" applyFont="1" applyFill="1" applyBorder="1" applyAlignment="1">
      <alignment horizontal="left" vertical="top"/>
    </xf>
    <xf numFmtId="2" fontId="33" fillId="0" borderId="11" xfId="0" applyNumberFormat="1" applyFont="1" applyBorder="1" applyAlignment="1">
      <alignment horizontal="left" vertical="top"/>
    </xf>
    <xf numFmtId="0" fontId="21" fillId="0" borderId="12" xfId="53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/>
    </xf>
    <xf numFmtId="0" fontId="22" fillId="0" borderId="11" xfId="0" applyFont="1" applyFill="1" applyBorder="1" applyAlignment="1">
      <alignment horizontal="left" vertical="top"/>
    </xf>
    <xf numFmtId="2" fontId="28" fillId="25" borderId="11" xfId="0" applyNumberFormat="1" applyFont="1" applyFill="1" applyBorder="1" applyAlignment="1">
      <alignment horizontal="left" vertical="top"/>
    </xf>
    <xf numFmtId="2" fontId="0" fillId="0" borderId="11" xfId="0" applyNumberFormat="1" applyFill="1" applyBorder="1" applyAlignment="1">
      <alignment horizontal="left" vertical="top"/>
    </xf>
    <xf numFmtId="2" fontId="0" fillId="22" borderId="11" xfId="0" applyNumberFormat="1" applyFill="1" applyBorder="1" applyAlignment="1">
      <alignment horizontal="left" vertical="top"/>
    </xf>
    <xf numFmtId="0" fontId="21" fillId="0" borderId="11" xfId="53" applyNumberFormat="1" applyFont="1" applyFill="1" applyBorder="1" applyAlignment="1" applyProtection="1">
      <alignment horizontal="left" vertical="top"/>
      <protection/>
    </xf>
    <xf numFmtId="2" fontId="22" fillId="0" borderId="11" xfId="53" applyNumberFormat="1" applyFont="1" applyFill="1" applyBorder="1" applyAlignment="1" applyProtection="1">
      <alignment horizontal="left" vertical="top"/>
      <protection/>
    </xf>
    <xf numFmtId="0" fontId="21" fillId="0" borderId="11" xfId="53" applyFont="1" applyFill="1" applyBorder="1" applyAlignment="1" quotePrefix="1">
      <alignment horizontal="left" vertical="top"/>
    </xf>
    <xf numFmtId="0" fontId="27" fillId="0" borderId="13" xfId="0" applyFont="1" applyBorder="1" applyAlignment="1">
      <alignment wrapText="1"/>
    </xf>
    <xf numFmtId="0" fontId="0" fillId="0" borderId="11" xfId="0" applyBorder="1" applyAlignment="1">
      <alignment vertical="top"/>
    </xf>
    <xf numFmtId="2" fontId="37" fillId="0" borderId="14" xfId="0" applyNumberFormat="1" applyFont="1" applyFill="1" applyBorder="1" applyAlignment="1">
      <alignment horizontal="justify" vertical="top"/>
    </xf>
    <xf numFmtId="2" fontId="28" fillId="0" borderId="14" xfId="0" applyNumberFormat="1" applyFont="1" applyFill="1" applyBorder="1" applyAlignment="1">
      <alignment horizontal="justify" vertical="top"/>
    </xf>
    <xf numFmtId="2" fontId="0" fillId="0" borderId="14" xfId="0" applyNumberFormat="1" applyBorder="1" applyAlignment="1">
      <alignment horizontal="justify" vertical="top"/>
    </xf>
    <xf numFmtId="2" fontId="42" fillId="0" borderId="14" xfId="0" applyNumberFormat="1" applyFont="1" applyFill="1" applyBorder="1" applyAlignment="1">
      <alignment horizontal="justify" vertical="top"/>
    </xf>
    <xf numFmtId="2" fontId="21" fillId="0" borderId="11" xfId="0" applyNumberFormat="1" applyFont="1" applyBorder="1" applyAlignment="1">
      <alignment vertical="top" wrapText="1"/>
    </xf>
    <xf numFmtId="2" fontId="21" fillId="0" borderId="11" xfId="0" applyNumberFormat="1" applyFont="1" applyFill="1" applyBorder="1" applyAlignment="1">
      <alignment vertical="top" wrapText="1"/>
    </xf>
    <xf numFmtId="0" fontId="0" fillId="8" borderId="11" xfId="0" applyFill="1" applyBorder="1" applyAlignment="1">
      <alignment vertical="top"/>
    </xf>
    <xf numFmtId="0" fontId="0" fillId="0" borderId="0" xfId="0" applyBorder="1" applyAlignment="1">
      <alignment/>
    </xf>
    <xf numFmtId="2" fontId="0" fillId="0" borderId="12" xfId="0" applyNumberFormat="1" applyBorder="1" applyAlignment="1">
      <alignment horizontal="left" vertical="top"/>
    </xf>
    <xf numFmtId="2" fontId="28" fillId="0" borderId="12" xfId="0" applyNumberFormat="1" applyFont="1" applyFill="1" applyBorder="1" applyAlignment="1">
      <alignment horizontal="left" vertical="top"/>
    </xf>
    <xf numFmtId="2" fontId="28" fillId="0" borderId="15" xfId="0" applyNumberFormat="1" applyFont="1" applyFill="1" applyBorder="1" applyAlignment="1">
      <alignment horizontal="left" vertical="top"/>
    </xf>
    <xf numFmtId="0" fontId="0" fillId="24" borderId="11" xfId="0" applyFill="1" applyBorder="1" applyAlignment="1">
      <alignment/>
    </xf>
    <xf numFmtId="0" fontId="28" fillId="24" borderId="11" xfId="0" applyFont="1" applyFill="1" applyBorder="1" applyAlignment="1">
      <alignment vertical="top"/>
    </xf>
    <xf numFmtId="0" fontId="22" fillId="24" borderId="11" xfId="0" applyFont="1" applyFill="1" applyBorder="1" applyAlignment="1">
      <alignment horizontal="justify" vertical="top" wrapText="1"/>
    </xf>
    <xf numFmtId="2" fontId="22" fillId="24" borderId="11" xfId="0" applyNumberFormat="1" applyFont="1" applyFill="1" applyBorder="1" applyAlignment="1">
      <alignment vertical="top" wrapText="1"/>
    </xf>
    <xf numFmtId="49" fontId="39" fillId="0" borderId="15" xfId="53" applyNumberFormat="1" applyFont="1" applyFill="1" applyBorder="1" applyAlignment="1">
      <alignment horizontal="left" vertical="top" wrapText="1"/>
    </xf>
    <xf numFmtId="0" fontId="21" fillId="0" borderId="12" xfId="53" applyNumberFormat="1" applyFont="1" applyFill="1" applyBorder="1" applyAlignment="1" applyProtection="1">
      <alignment horizontal="left" vertical="top" wrapText="1"/>
      <protection/>
    </xf>
    <xf numFmtId="0" fontId="21" fillId="0" borderId="0" xfId="53" applyFont="1" applyBorder="1" applyAlignment="1" quotePrefix="1">
      <alignment horizontal="left" vertical="top"/>
    </xf>
    <xf numFmtId="0" fontId="21" fillId="0" borderId="12" xfId="53" applyFont="1" applyBorder="1" applyAlignment="1" quotePrefix="1">
      <alignment horizontal="left" vertical="top"/>
    </xf>
    <xf numFmtId="0" fontId="43" fillId="24" borderId="12" xfId="0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2" fontId="28" fillId="0" borderId="14" xfId="0" applyNumberFormat="1" applyFont="1" applyFill="1" applyBorder="1" applyAlignment="1">
      <alignment horizontal="left" vertical="top"/>
    </xf>
    <xf numFmtId="2" fontId="21" fillId="0" borderId="14" xfId="53" applyNumberFormat="1" applyFont="1" applyFill="1" applyBorder="1" applyAlignment="1" applyProtection="1">
      <alignment horizontal="left" vertical="top" wrapText="1"/>
      <protection/>
    </xf>
    <xf numFmtId="2" fontId="28" fillId="24" borderId="14" xfId="0" applyNumberFormat="1" applyFont="1" applyFill="1" applyBorder="1" applyAlignment="1">
      <alignment horizontal="left" vertical="top"/>
    </xf>
    <xf numFmtId="2" fontId="31" fillId="0" borderId="14" xfId="53" applyNumberFormat="1" applyFont="1" applyFill="1" applyBorder="1" applyAlignment="1" applyProtection="1">
      <alignment horizontal="left" vertical="top" wrapText="1"/>
      <protection/>
    </xf>
    <xf numFmtId="2" fontId="34" fillId="24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2" fontId="21" fillId="0" borderId="14" xfId="53" applyNumberFormat="1" applyFont="1" applyFill="1" applyBorder="1" applyAlignment="1" applyProtection="1">
      <alignment horizontal="left" vertical="top"/>
      <protection/>
    </xf>
    <xf numFmtId="0" fontId="0" fillId="0" borderId="14" xfId="0" applyBorder="1" applyAlignment="1">
      <alignment vertical="top"/>
    </xf>
    <xf numFmtId="0" fontId="28" fillId="24" borderId="14" xfId="0" applyFont="1" applyFill="1" applyBorder="1" applyAlignment="1">
      <alignment vertical="top"/>
    </xf>
    <xf numFmtId="0" fontId="22" fillId="24" borderId="11" xfId="53" applyNumberFormat="1" applyFont="1" applyFill="1" applyBorder="1" applyAlignment="1" applyProtection="1">
      <alignment horizontal="left" vertical="top" wrapText="1"/>
      <protection/>
    </xf>
    <xf numFmtId="49" fontId="21" fillId="0" borderId="11" xfId="53" applyNumberFormat="1" applyFont="1" applyBorder="1" applyAlignment="1">
      <alignment horizontal="left" vertical="top" wrapText="1"/>
    </xf>
    <xf numFmtId="0" fontId="27" fillId="0" borderId="11" xfId="0" applyFont="1" applyBorder="1" applyAlignment="1">
      <alignment wrapText="1"/>
    </xf>
    <xf numFmtId="49" fontId="21" fillId="0" borderId="11" xfId="53" applyNumberFormat="1" applyFont="1" applyFill="1" applyBorder="1" applyAlignment="1">
      <alignment horizontal="left" vertical="top"/>
    </xf>
    <xf numFmtId="49" fontId="21" fillId="0" borderId="11" xfId="53" applyNumberFormat="1" applyFont="1" applyBorder="1" applyAlignment="1">
      <alignment horizontal="left" vertical="top"/>
    </xf>
    <xf numFmtId="0" fontId="47" fillId="8" borderId="11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47" fillId="0" borderId="0" xfId="0" applyFont="1" applyFill="1" applyBorder="1" applyAlignment="1">
      <alignment vertical="top"/>
    </xf>
    <xf numFmtId="2" fontId="28" fillId="0" borderId="0" xfId="0" applyNumberFormat="1" applyFont="1" applyFill="1" applyBorder="1" applyAlignment="1">
      <alignment vertical="top"/>
    </xf>
    <xf numFmtId="0" fontId="27" fillId="0" borderId="13" xfId="0" applyFont="1" applyBorder="1" applyAlignment="1">
      <alignment horizontal="left" vertical="center" textRotation="90" wrapText="1"/>
    </xf>
    <xf numFmtId="0" fontId="24" fillId="24" borderId="12" xfId="53" applyFont="1" applyFill="1" applyBorder="1" applyAlignment="1">
      <alignment horizontal="left" vertical="center" textRotation="90" wrapText="1"/>
    </xf>
    <xf numFmtId="0" fontId="27" fillId="0" borderId="11" xfId="0" applyFont="1" applyBorder="1" applyAlignment="1">
      <alignment horizontal="left" vertical="center" textRotation="90" wrapText="1"/>
    </xf>
    <xf numFmtId="0" fontId="24" fillId="0" borderId="12" xfId="53" applyFont="1" applyBorder="1" applyAlignment="1">
      <alignment horizontal="left" vertical="center" textRotation="90" wrapText="1"/>
    </xf>
    <xf numFmtId="0" fontId="24" fillId="0" borderId="12" xfId="53" applyNumberFormat="1" applyFont="1" applyFill="1" applyBorder="1" applyAlignment="1" applyProtection="1">
      <alignment horizontal="left" vertical="center" textRotation="90" wrapText="1"/>
      <protection/>
    </xf>
    <xf numFmtId="0" fontId="0" fillId="24" borderId="12" xfId="0" applyFont="1" applyFill="1" applyBorder="1" applyAlignment="1">
      <alignment horizontal="left" vertical="center" textRotation="90" wrapText="1"/>
    </xf>
    <xf numFmtId="0" fontId="0" fillId="0" borderId="12" xfId="0" applyFont="1" applyBorder="1" applyAlignment="1">
      <alignment horizontal="left" vertical="center" textRotation="90" wrapText="1"/>
    </xf>
    <xf numFmtId="0" fontId="0" fillId="24" borderId="12" xfId="0" applyFont="1" applyFill="1" applyBorder="1" applyAlignment="1">
      <alignment horizontal="left" vertical="center" textRotation="90"/>
    </xf>
    <xf numFmtId="0" fontId="23" fillId="24" borderId="16" xfId="53" applyNumberFormat="1" applyFont="1" applyFill="1" applyBorder="1" applyAlignment="1" applyProtection="1">
      <alignment horizontal="left" vertical="center" wrapText="1"/>
      <protection/>
    </xf>
    <xf numFmtId="0" fontId="24" fillId="24" borderId="11" xfId="53" applyFont="1" applyFill="1" applyBorder="1" applyAlignment="1">
      <alignment vertical="center" wrapText="1"/>
    </xf>
    <xf numFmtId="0" fontId="24" fillId="0" borderId="12" xfId="53" applyFont="1" applyFill="1" applyBorder="1" applyAlignment="1">
      <alignment vertical="top" wrapText="1"/>
    </xf>
    <xf numFmtId="0" fontId="26" fillId="0" borderId="12" xfId="53" applyNumberFormat="1" applyFont="1" applyFill="1" applyBorder="1" applyAlignment="1" applyProtection="1">
      <alignment vertical="top" wrapText="1"/>
      <protection/>
    </xf>
    <xf numFmtId="49" fontId="47" fillId="24" borderId="17" xfId="53" applyNumberFormat="1" applyFont="1" applyFill="1" applyBorder="1" applyAlignment="1">
      <alignment horizontal="left" vertical="center" wrapText="1"/>
    </xf>
    <xf numFmtId="0" fontId="51" fillId="24" borderId="12" xfId="0" applyFont="1" applyFill="1" applyBorder="1" applyAlignment="1">
      <alignment vertical="top" wrapText="1"/>
    </xf>
    <xf numFmtId="49" fontId="47" fillId="24" borderId="10" xfId="53" applyNumberFormat="1" applyFont="1" applyFill="1" applyBorder="1" applyAlignment="1">
      <alignment horizontal="center" vertical="center" wrapText="1"/>
    </xf>
    <xf numFmtId="0" fontId="22" fillId="24" borderId="11" xfId="53" applyFont="1" applyFill="1" applyBorder="1" applyAlignment="1" quotePrefix="1">
      <alignment horizontal="left" vertical="top"/>
    </xf>
    <xf numFmtId="0" fontId="22" fillId="24" borderId="12" xfId="53" applyFont="1" applyFill="1" applyBorder="1" applyAlignment="1" quotePrefix="1">
      <alignment horizontal="left" vertical="top"/>
    </xf>
    <xf numFmtId="0" fontId="47" fillId="24" borderId="11" xfId="0" applyFont="1" applyFill="1" applyBorder="1" applyAlignment="1">
      <alignment vertical="top"/>
    </xf>
    <xf numFmtId="0" fontId="39" fillId="0" borderId="11" xfId="0" applyFont="1" applyBorder="1" applyAlignment="1">
      <alignment vertical="top"/>
    </xf>
    <xf numFmtId="49" fontId="39" fillId="0" borderId="11" xfId="0" applyNumberFormat="1" applyFont="1" applyBorder="1" applyAlignment="1">
      <alignment vertical="top"/>
    </xf>
    <xf numFmtId="0" fontId="39" fillId="8" borderId="11" xfId="0" applyFont="1" applyFill="1" applyBorder="1" applyAlignment="1">
      <alignment vertical="top"/>
    </xf>
    <xf numFmtId="2" fontId="47" fillId="24" borderId="11" xfId="0" applyNumberFormat="1" applyFont="1" applyFill="1" applyBorder="1" applyAlignment="1">
      <alignment vertical="top" wrapText="1"/>
    </xf>
    <xf numFmtId="2" fontId="39" fillId="0" borderId="11" xfId="0" applyNumberFormat="1" applyFont="1" applyFill="1" applyBorder="1" applyAlignment="1">
      <alignment vertical="top" wrapText="1"/>
    </xf>
    <xf numFmtId="2" fontId="52" fillId="24" borderId="11" xfId="0" applyNumberFormat="1" applyFont="1" applyFill="1" applyBorder="1" applyAlignment="1">
      <alignment vertical="top" wrapText="1"/>
    </xf>
    <xf numFmtId="2" fontId="39" fillId="0" borderId="11" xfId="0" applyNumberFormat="1" applyFont="1" applyBorder="1" applyAlignment="1">
      <alignment vertical="top" wrapText="1"/>
    </xf>
    <xf numFmtId="2" fontId="47" fillId="8" borderId="11" xfId="0" applyNumberFormat="1" applyFont="1" applyFill="1" applyBorder="1" applyAlignment="1">
      <alignment vertical="top"/>
    </xf>
    <xf numFmtId="0" fontId="22" fillId="24" borderId="17" xfId="0" applyFont="1" applyFill="1" applyBorder="1" applyAlignment="1">
      <alignment horizontal="justify" vertical="top" wrapText="1"/>
    </xf>
    <xf numFmtId="0" fontId="54" fillId="0" borderId="11" xfId="0" applyFont="1" applyBorder="1" applyAlignment="1">
      <alignment vertical="top" wrapTex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justify" vertical="top" wrapText="1"/>
    </xf>
    <xf numFmtId="0" fontId="21" fillId="0" borderId="11" xfId="0" applyFont="1" applyBorder="1" applyAlignment="1">
      <alignment horizontal="justify"/>
    </xf>
    <xf numFmtId="2" fontId="21" fillId="0" borderId="11" xfId="0" applyNumberFormat="1" applyFont="1" applyBorder="1" applyAlignment="1">
      <alignment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15" xfId="0" applyNumberFormat="1" applyFont="1" applyFill="1" applyBorder="1" applyAlignment="1" applyProtection="1">
      <alignment horizontal="center" vertical="center" wrapText="1"/>
      <protection/>
    </xf>
    <xf numFmtId="0" fontId="50" fillId="0" borderId="17" xfId="0" applyNumberFormat="1" applyFont="1" applyFill="1" applyBorder="1" applyAlignment="1" applyProtection="1">
      <alignment horizontal="center" vertical="center" wrapText="1"/>
      <protection/>
    </xf>
    <xf numFmtId="0" fontId="53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53" fillId="0" borderId="17" xfId="0" applyNumberFormat="1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28"/>
  <sheetViews>
    <sheetView tabSelected="1" zoomScalePageLayoutView="0" workbookViewId="0" topLeftCell="D25">
      <selection activeCell="CF25" sqref="CF25"/>
    </sheetView>
  </sheetViews>
  <sheetFormatPr defaultColWidth="9.00390625" defaultRowHeight="12.75"/>
  <cols>
    <col min="1" max="1" width="5.125" style="0" customWidth="1"/>
    <col min="2" max="3" width="11.375" style="0" customWidth="1"/>
    <col min="4" max="4" width="21.50390625" style="0" customWidth="1"/>
    <col min="5" max="5" width="4.125" style="0" customWidth="1"/>
    <col min="6" max="6" width="49.50390625" style="0" customWidth="1"/>
    <col min="7" max="7" width="0.37109375" style="0" hidden="1" customWidth="1"/>
    <col min="8" max="8" width="10.625" style="0" hidden="1" customWidth="1"/>
    <col min="9" max="9" width="11.375" style="0" hidden="1" customWidth="1"/>
    <col min="10" max="10" width="10.375" style="0" hidden="1" customWidth="1"/>
    <col min="11" max="11" width="10.125" style="0" hidden="1" customWidth="1"/>
    <col min="12" max="12" width="9.50390625" style="0" hidden="1" customWidth="1"/>
    <col min="13" max="13" width="4.00390625" style="0" hidden="1" customWidth="1"/>
    <col min="14" max="14" width="0.12890625" style="0" hidden="1" customWidth="1"/>
    <col min="15" max="15" width="10.625" style="0" hidden="1" customWidth="1"/>
    <col min="16" max="16" width="12.375" style="0" hidden="1" customWidth="1"/>
    <col min="17" max="17" width="13.375" style="0" hidden="1" customWidth="1"/>
    <col min="18" max="18" width="11.375" style="0" hidden="1" customWidth="1"/>
    <col min="19" max="19" width="10.875" style="0" hidden="1" customWidth="1"/>
    <col min="20" max="20" width="11.625" style="0" hidden="1" customWidth="1"/>
    <col min="21" max="21" width="10.875" style="0" hidden="1" customWidth="1"/>
    <col min="22" max="22" width="11.125" style="0" hidden="1" customWidth="1"/>
    <col min="23" max="23" width="9.50390625" style="0" hidden="1" customWidth="1"/>
    <col min="24" max="24" width="13.875" style="0" hidden="1" customWidth="1"/>
    <col min="25" max="25" width="9.875" style="0" hidden="1" customWidth="1"/>
    <col min="26" max="26" width="10.875" style="0" hidden="1" customWidth="1"/>
    <col min="27" max="27" width="10.125" style="0" hidden="1" customWidth="1"/>
    <col min="28" max="28" width="10.50390625" style="0" hidden="1" customWidth="1"/>
    <col min="29" max="29" width="1.875" style="0" hidden="1" customWidth="1"/>
    <col min="30" max="30" width="1.4921875" style="0" hidden="1" customWidth="1"/>
    <col min="31" max="31" width="9.50390625" style="0" hidden="1" customWidth="1"/>
    <col min="32" max="33" width="10.00390625" style="0" hidden="1" customWidth="1"/>
    <col min="34" max="34" width="10.50390625" style="0" hidden="1" customWidth="1"/>
    <col min="35" max="35" width="11.50390625" style="0" hidden="1" customWidth="1"/>
    <col min="36" max="36" width="12.00390625" style="0" hidden="1" customWidth="1"/>
    <col min="37" max="37" width="10.375" style="0" hidden="1" customWidth="1"/>
    <col min="38" max="38" width="13.375" style="0" hidden="1" customWidth="1"/>
    <col min="39" max="39" width="9.625" style="0" hidden="1" customWidth="1"/>
    <col min="40" max="40" width="11.125" style="0" hidden="1" customWidth="1"/>
    <col min="41" max="42" width="10.875" style="0" hidden="1" customWidth="1"/>
    <col min="43" max="43" width="9.875" style="0" hidden="1" customWidth="1"/>
    <col min="44" max="44" width="12.375" style="0" hidden="1" customWidth="1"/>
    <col min="45" max="45" width="10.375" style="0" hidden="1" customWidth="1"/>
    <col min="46" max="46" width="11.875" style="0" hidden="1" customWidth="1"/>
    <col min="47" max="47" width="6.50390625" style="0" hidden="1" customWidth="1"/>
    <col min="48" max="48" width="10.875" style="0" hidden="1" customWidth="1"/>
    <col min="49" max="49" width="9.50390625" style="0" hidden="1" customWidth="1"/>
    <col min="50" max="50" width="11.50390625" style="0" hidden="1" customWidth="1"/>
    <col min="51" max="52" width="11.375" style="0" hidden="1" customWidth="1"/>
    <col min="53" max="53" width="9.125" style="0" hidden="1" customWidth="1"/>
    <col min="54" max="54" width="10.50390625" style="0" hidden="1" customWidth="1"/>
    <col min="55" max="56" width="10.875" style="0" hidden="1" customWidth="1"/>
    <col min="57" max="58" width="9.125" style="0" hidden="1" customWidth="1"/>
    <col min="59" max="59" width="12.00390625" style="0" hidden="1" customWidth="1"/>
    <col min="60" max="60" width="9.125" style="0" hidden="1" customWidth="1"/>
    <col min="61" max="61" width="10.375" style="0" hidden="1" customWidth="1"/>
    <col min="62" max="62" width="10.50390625" style="0" hidden="1" customWidth="1"/>
    <col min="63" max="63" width="8.875" style="0" hidden="1" customWidth="1"/>
    <col min="64" max="64" width="9.625" style="0" hidden="1" customWidth="1"/>
    <col min="65" max="66" width="11.375" style="0" hidden="1" customWidth="1"/>
    <col min="67" max="67" width="11.50390625" style="0" hidden="1" customWidth="1"/>
    <col min="68" max="68" width="11.00390625" style="0" hidden="1" customWidth="1"/>
    <col min="69" max="69" width="9.00390625" style="0" hidden="1" customWidth="1"/>
    <col min="70" max="71" width="9.50390625" style="0" hidden="1" customWidth="1"/>
    <col min="72" max="72" width="11.00390625" style="0" hidden="1" customWidth="1"/>
    <col min="73" max="73" width="11.375" style="0" hidden="1" customWidth="1"/>
    <col min="74" max="74" width="11.00390625" style="0" hidden="1" customWidth="1"/>
    <col min="75" max="78" width="9.50390625" style="0" hidden="1" customWidth="1"/>
    <col min="79" max="79" width="11.00390625" style="0" hidden="1" customWidth="1"/>
    <col min="80" max="80" width="10.875" style="0" hidden="1" customWidth="1"/>
    <col min="81" max="83" width="10.50390625" style="0" customWidth="1"/>
    <col min="84" max="84" width="12.00390625" style="0" customWidth="1"/>
    <col min="85" max="85" width="9.875" style="0" hidden="1" customWidth="1"/>
    <col min="86" max="86" width="9.50390625" style="0" bestFit="1" customWidth="1"/>
    <col min="87" max="87" width="10.50390625" style="0" bestFit="1" customWidth="1"/>
  </cols>
  <sheetData>
    <row r="1" ht="12.75">
      <c r="CD1" t="s">
        <v>96</v>
      </c>
    </row>
    <row r="2" spans="82:83" ht="15">
      <c r="CD2" s="25" t="s">
        <v>107</v>
      </c>
      <c r="CE2" s="25"/>
    </row>
    <row r="3" spans="82:83" ht="12.75">
      <c r="CD3" s="26" t="s">
        <v>97</v>
      </c>
      <c r="CE3" s="26"/>
    </row>
    <row r="4" spans="82:83" ht="12.75">
      <c r="CD4" s="26" t="s">
        <v>98</v>
      </c>
      <c r="CE4" s="26"/>
    </row>
    <row r="5" spans="82:83" ht="12.75">
      <c r="CD5" s="26" t="s">
        <v>118</v>
      </c>
      <c r="CE5" s="26"/>
    </row>
    <row r="8" spans="4:84" ht="41.25" customHeight="1">
      <c r="D8" s="139" t="s">
        <v>126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</row>
    <row r="9" spans="6:10" ht="16.5">
      <c r="F9" s="27"/>
      <c r="G9" s="27"/>
      <c r="H9" s="27"/>
      <c r="I9" s="27"/>
      <c r="J9" s="27"/>
    </row>
    <row r="10" spans="2:84" ht="12.75" customHeight="1">
      <c r="B10" s="137" t="s">
        <v>108</v>
      </c>
      <c r="C10" s="137" t="s">
        <v>109</v>
      </c>
      <c r="D10" s="140" t="s">
        <v>110</v>
      </c>
      <c r="E10" s="142" t="s">
        <v>120</v>
      </c>
      <c r="F10" s="135" t="s">
        <v>91</v>
      </c>
      <c r="G10" s="135" t="s">
        <v>92</v>
      </c>
      <c r="H10" s="135" t="s">
        <v>93</v>
      </c>
      <c r="I10" s="135" t="s">
        <v>94</v>
      </c>
      <c r="J10" s="137" t="s">
        <v>95</v>
      </c>
      <c r="K10" s="137" t="s">
        <v>95</v>
      </c>
      <c r="CC10" s="135" t="s">
        <v>92</v>
      </c>
      <c r="CD10" s="135" t="s">
        <v>111</v>
      </c>
      <c r="CE10" s="135" t="s">
        <v>112</v>
      </c>
      <c r="CF10" s="137" t="s">
        <v>95</v>
      </c>
    </row>
    <row r="11" spans="2:85" ht="118.5" customHeight="1">
      <c r="B11" s="138"/>
      <c r="C11" s="138"/>
      <c r="D11" s="141"/>
      <c r="E11" s="143"/>
      <c r="F11" s="136"/>
      <c r="G11" s="136"/>
      <c r="H11" s="136"/>
      <c r="I11" s="136"/>
      <c r="J11" s="138"/>
      <c r="K11" s="138"/>
      <c r="L11" s="3" t="s">
        <v>8</v>
      </c>
      <c r="M11" s="3" t="s">
        <v>9</v>
      </c>
      <c r="N11" s="23" t="s">
        <v>11</v>
      </c>
      <c r="O11" s="11" t="s">
        <v>10</v>
      </c>
      <c r="P11" s="3" t="s">
        <v>13</v>
      </c>
      <c r="Q11" s="3" t="s">
        <v>14</v>
      </c>
      <c r="R11" s="11" t="s">
        <v>12</v>
      </c>
      <c r="S11" s="11" t="s">
        <v>19</v>
      </c>
      <c r="T11" s="12" t="s">
        <v>20</v>
      </c>
      <c r="U11" s="13" t="s">
        <v>38</v>
      </c>
      <c r="V11" s="13" t="s">
        <v>39</v>
      </c>
      <c r="W11" s="14" t="s">
        <v>25</v>
      </c>
      <c r="X11" s="3" t="s">
        <v>30</v>
      </c>
      <c r="Y11" s="3" t="s">
        <v>31</v>
      </c>
      <c r="Z11" s="14" t="s">
        <v>35</v>
      </c>
      <c r="AA11" s="10" t="s">
        <v>37</v>
      </c>
      <c r="AB11" s="9" t="s">
        <v>40</v>
      </c>
      <c r="AC11" s="8" t="s">
        <v>32</v>
      </c>
      <c r="AD11" s="3" t="s">
        <v>33</v>
      </c>
      <c r="AE11" s="3" t="s">
        <v>34</v>
      </c>
      <c r="AF11" s="3" t="s">
        <v>36</v>
      </c>
      <c r="AG11" s="3"/>
      <c r="AH11" s="9" t="s">
        <v>41</v>
      </c>
      <c r="AI11" s="10" t="s">
        <v>42</v>
      </c>
      <c r="AJ11" s="9" t="s">
        <v>43</v>
      </c>
      <c r="AK11" s="16" t="s">
        <v>44</v>
      </c>
      <c r="AL11" s="8" t="s">
        <v>45</v>
      </c>
      <c r="AM11" s="8" t="s">
        <v>46</v>
      </c>
      <c r="AN11" s="3" t="s">
        <v>47</v>
      </c>
      <c r="AO11" s="17" t="s">
        <v>48</v>
      </c>
      <c r="AP11" s="13" t="s">
        <v>50</v>
      </c>
      <c r="AQ11" s="18" t="s">
        <v>25</v>
      </c>
      <c r="AR11" s="9" t="s">
        <v>51</v>
      </c>
      <c r="AS11" s="10" t="s">
        <v>52</v>
      </c>
      <c r="AT11" s="9" t="s">
        <v>53</v>
      </c>
      <c r="AU11" s="18" t="s">
        <v>25</v>
      </c>
      <c r="AV11" s="3" t="s">
        <v>60</v>
      </c>
      <c r="AW11" s="3" t="s">
        <v>61</v>
      </c>
      <c r="AX11" s="19" t="s">
        <v>62</v>
      </c>
      <c r="AY11" s="3" t="s">
        <v>64</v>
      </c>
      <c r="AZ11" s="13" t="s">
        <v>63</v>
      </c>
      <c r="BA11" s="18" t="s">
        <v>25</v>
      </c>
      <c r="BB11" s="9" t="s">
        <v>66</v>
      </c>
      <c r="BC11" s="10" t="s">
        <v>67</v>
      </c>
      <c r="BD11" s="9" t="s">
        <v>68</v>
      </c>
      <c r="BE11" s="3"/>
      <c r="BF11" s="17" t="s">
        <v>72</v>
      </c>
      <c r="BG11" s="13" t="s">
        <v>87</v>
      </c>
      <c r="BH11" s="18" t="s">
        <v>25</v>
      </c>
      <c r="BI11" s="3" t="s">
        <v>73</v>
      </c>
      <c r="BJ11" s="21" t="s">
        <v>80</v>
      </c>
      <c r="BK11" s="3" t="s">
        <v>74</v>
      </c>
      <c r="BL11" s="3" t="s">
        <v>75</v>
      </c>
      <c r="BM11" s="3" t="s">
        <v>76</v>
      </c>
      <c r="BN11" s="9" t="s">
        <v>77</v>
      </c>
      <c r="BO11" s="10" t="s">
        <v>78</v>
      </c>
      <c r="BP11" s="9" t="s">
        <v>79</v>
      </c>
      <c r="BQ11" s="3"/>
      <c r="BR11" s="3" t="s">
        <v>82</v>
      </c>
      <c r="BS11" s="3" t="s">
        <v>83</v>
      </c>
      <c r="BT11" s="8" t="s">
        <v>84</v>
      </c>
      <c r="BU11" s="9" t="s">
        <v>88</v>
      </c>
      <c r="BV11" s="9" t="s">
        <v>85</v>
      </c>
      <c r="BW11" s="10" t="s">
        <v>86</v>
      </c>
      <c r="BX11" s="18" t="s">
        <v>25</v>
      </c>
      <c r="BY11" s="24" t="s">
        <v>89</v>
      </c>
      <c r="BZ11" s="24"/>
      <c r="CA11" s="9" t="s">
        <v>90</v>
      </c>
      <c r="CB11" s="9" t="s">
        <v>85</v>
      </c>
      <c r="CC11" s="136"/>
      <c r="CD11" s="136"/>
      <c r="CE11" s="136"/>
      <c r="CF11" s="138"/>
      <c r="CG11" s="17"/>
    </row>
    <row r="12" spans="1:85" ht="26.25" customHeight="1">
      <c r="A12" s="20"/>
      <c r="B12" s="115" t="s">
        <v>123</v>
      </c>
      <c r="C12" s="117"/>
      <c r="D12" s="1" t="s">
        <v>3</v>
      </c>
      <c r="E12" s="112"/>
      <c r="F12" s="111" t="s">
        <v>4</v>
      </c>
      <c r="G12" s="5">
        <f aca="true" t="shared" si="0" ref="G12:AL12">SUM(G13:G13)</f>
        <v>0</v>
      </c>
      <c r="H12" s="5">
        <f t="shared" si="0"/>
        <v>0</v>
      </c>
      <c r="I12" s="5">
        <f t="shared" si="0"/>
        <v>0</v>
      </c>
      <c r="J12" s="5">
        <f t="shared" si="0"/>
        <v>0</v>
      </c>
      <c r="K12" s="5">
        <f t="shared" si="0"/>
        <v>0</v>
      </c>
      <c r="L12" s="5">
        <f t="shared" si="0"/>
        <v>0</v>
      </c>
      <c r="M12" s="5">
        <f t="shared" si="0"/>
        <v>0</v>
      </c>
      <c r="N12" s="5">
        <f t="shared" si="0"/>
        <v>0</v>
      </c>
      <c r="O12" s="5">
        <f t="shared" si="0"/>
        <v>0</v>
      </c>
      <c r="P12" s="5">
        <f t="shared" si="0"/>
        <v>0</v>
      </c>
      <c r="Q12" s="5">
        <f t="shared" si="0"/>
        <v>181240</v>
      </c>
      <c r="R12" s="5">
        <f t="shared" si="0"/>
        <v>0</v>
      </c>
      <c r="S12" s="5">
        <f t="shared" si="0"/>
        <v>0</v>
      </c>
      <c r="T12" s="5">
        <f t="shared" si="0"/>
        <v>0</v>
      </c>
      <c r="U12" s="5">
        <f t="shared" si="0"/>
        <v>181240</v>
      </c>
      <c r="V12" s="5">
        <f t="shared" si="0"/>
        <v>266980</v>
      </c>
      <c r="W12" s="5">
        <f t="shared" si="0"/>
        <v>0</v>
      </c>
      <c r="X12" s="5">
        <f t="shared" si="0"/>
        <v>0</v>
      </c>
      <c r="Y12" s="5">
        <f t="shared" si="0"/>
        <v>0</v>
      </c>
      <c r="Z12" s="5">
        <f t="shared" si="0"/>
        <v>181240</v>
      </c>
      <c r="AA12" s="5">
        <f t="shared" si="0"/>
        <v>181240</v>
      </c>
      <c r="AB12" s="5">
        <f t="shared" si="0"/>
        <v>0</v>
      </c>
      <c r="AC12" s="5">
        <f t="shared" si="0"/>
        <v>0</v>
      </c>
      <c r="AD12" s="5">
        <f t="shared" si="0"/>
        <v>10740</v>
      </c>
      <c r="AE12" s="5">
        <f t="shared" si="0"/>
        <v>0</v>
      </c>
      <c r="AF12" s="5">
        <f t="shared" si="0"/>
        <v>0</v>
      </c>
      <c r="AG12" s="5">
        <f t="shared" si="0"/>
        <v>0</v>
      </c>
      <c r="AH12" s="5">
        <f t="shared" si="0"/>
        <v>191980</v>
      </c>
      <c r="AI12" s="5">
        <f t="shared" si="0"/>
        <v>10740</v>
      </c>
      <c r="AJ12" s="5">
        <f t="shared" si="0"/>
        <v>181240</v>
      </c>
      <c r="AK12" s="5">
        <f t="shared" si="0"/>
        <v>0</v>
      </c>
      <c r="AL12" s="5">
        <f t="shared" si="0"/>
        <v>0</v>
      </c>
      <c r="AM12" s="5">
        <f aca="true" t="shared" si="1" ref="AM12:BR12">SUM(AM13:AM13)</f>
        <v>0</v>
      </c>
      <c r="AN12" s="5">
        <f t="shared" si="1"/>
        <v>0</v>
      </c>
      <c r="AO12" s="5">
        <f t="shared" si="1"/>
        <v>0</v>
      </c>
      <c r="AP12" s="5">
        <f t="shared" si="1"/>
        <v>266980</v>
      </c>
      <c r="AQ12" s="5">
        <f t="shared" si="1"/>
        <v>0</v>
      </c>
      <c r="AR12" s="5">
        <f t="shared" si="1"/>
        <v>191980</v>
      </c>
      <c r="AS12" s="5">
        <f t="shared" si="1"/>
        <v>0</v>
      </c>
      <c r="AT12" s="5">
        <f t="shared" si="1"/>
        <v>191980</v>
      </c>
      <c r="AU12" s="5">
        <f t="shared" si="1"/>
        <v>0</v>
      </c>
      <c r="AV12" s="5">
        <f t="shared" si="1"/>
        <v>0</v>
      </c>
      <c r="AW12" s="5">
        <f t="shared" si="1"/>
        <v>0</v>
      </c>
      <c r="AX12" s="5">
        <f t="shared" si="1"/>
        <v>85000</v>
      </c>
      <c r="AY12" s="5">
        <f t="shared" si="1"/>
        <v>85000</v>
      </c>
      <c r="AZ12" s="5">
        <f t="shared" si="1"/>
        <v>351980</v>
      </c>
      <c r="BA12" s="5">
        <f t="shared" si="1"/>
        <v>0</v>
      </c>
      <c r="BB12" s="5">
        <f t="shared" si="1"/>
        <v>276980</v>
      </c>
      <c r="BC12" s="5">
        <f t="shared" si="1"/>
        <v>85000</v>
      </c>
      <c r="BD12" s="5">
        <f t="shared" si="1"/>
        <v>191980</v>
      </c>
      <c r="BE12" s="5">
        <f t="shared" si="1"/>
        <v>0</v>
      </c>
      <c r="BF12" s="5">
        <f t="shared" si="1"/>
        <v>0</v>
      </c>
      <c r="BG12" s="5">
        <f t="shared" si="1"/>
        <v>351980</v>
      </c>
      <c r="BH12" s="5">
        <f t="shared" si="1"/>
        <v>0</v>
      </c>
      <c r="BI12" s="5">
        <f t="shared" si="1"/>
        <v>0</v>
      </c>
      <c r="BJ12" s="5">
        <f t="shared" si="1"/>
        <v>0</v>
      </c>
      <c r="BK12" s="5">
        <f t="shared" si="1"/>
        <v>0</v>
      </c>
      <c r="BL12" s="5">
        <f t="shared" si="1"/>
        <v>0</v>
      </c>
      <c r="BM12" s="5">
        <f t="shared" si="1"/>
        <v>0</v>
      </c>
      <c r="BN12" s="5">
        <f t="shared" si="1"/>
        <v>276980</v>
      </c>
      <c r="BO12" s="5">
        <f t="shared" si="1"/>
        <v>85000</v>
      </c>
      <c r="BP12" s="5">
        <f t="shared" si="1"/>
        <v>191980</v>
      </c>
      <c r="BQ12" s="5">
        <f t="shared" si="1"/>
        <v>0</v>
      </c>
      <c r="BR12" s="5">
        <f t="shared" si="1"/>
        <v>0</v>
      </c>
      <c r="BS12" s="5">
        <f aca="true" t="shared" si="2" ref="BS12:CB12">SUM(BS13:BS13)</f>
        <v>0</v>
      </c>
      <c r="BT12" s="5">
        <f t="shared" si="2"/>
        <v>0</v>
      </c>
      <c r="BU12" s="5">
        <f t="shared" si="2"/>
        <v>276980</v>
      </c>
      <c r="BV12" s="5">
        <f t="shared" si="2"/>
        <v>191980</v>
      </c>
      <c r="BW12" s="5">
        <f t="shared" si="2"/>
        <v>85000</v>
      </c>
      <c r="BX12" s="5">
        <f t="shared" si="2"/>
        <v>0</v>
      </c>
      <c r="BY12" s="5">
        <f t="shared" si="2"/>
        <v>0</v>
      </c>
      <c r="BZ12" s="5">
        <f t="shared" si="2"/>
        <v>0</v>
      </c>
      <c r="CA12" s="5">
        <f t="shared" si="2"/>
        <v>276980</v>
      </c>
      <c r="CB12" s="5">
        <f t="shared" si="2"/>
        <v>191980</v>
      </c>
      <c r="CC12" s="5"/>
      <c r="CD12" s="5"/>
      <c r="CE12" s="5"/>
      <c r="CF12" s="124">
        <f>SUM(CF13:CF13)</f>
        <v>110000</v>
      </c>
      <c r="CG12" s="5"/>
    </row>
    <row r="13" spans="1:85" ht="27" customHeight="1">
      <c r="A13" s="20"/>
      <c r="B13" s="33" t="s">
        <v>113</v>
      </c>
      <c r="C13" s="79" t="s">
        <v>114</v>
      </c>
      <c r="D13" s="62" t="s">
        <v>105</v>
      </c>
      <c r="E13" s="103">
        <v>3110</v>
      </c>
      <c r="F13" s="2" t="s">
        <v>0</v>
      </c>
      <c r="G13" s="85"/>
      <c r="H13" s="30"/>
      <c r="I13" s="30"/>
      <c r="J13" s="30"/>
      <c r="K13" s="30"/>
      <c r="L13" s="30"/>
      <c r="M13" s="30"/>
      <c r="N13" s="30"/>
      <c r="O13" s="34" t="s">
        <v>23</v>
      </c>
      <c r="P13" s="30"/>
      <c r="Q13" s="30">
        <v>181240</v>
      </c>
      <c r="R13" s="31"/>
      <c r="S13" s="31" t="s">
        <v>15</v>
      </c>
      <c r="T13" s="30" t="s">
        <v>22</v>
      </c>
      <c r="U13" s="30">
        <v>181240</v>
      </c>
      <c r="V13" s="30">
        <v>266980</v>
      </c>
      <c r="W13" s="15" t="s">
        <v>24</v>
      </c>
      <c r="X13" s="30"/>
      <c r="Y13" s="30"/>
      <c r="Z13" s="30">
        <f>H13+K13+L13+M13+N13+P13+Q13+X13+Y13</f>
        <v>181240</v>
      </c>
      <c r="AA13" s="30">
        <v>181240</v>
      </c>
      <c r="AB13" s="30">
        <f>Z13-AA13</f>
        <v>0</v>
      </c>
      <c r="AC13" s="30"/>
      <c r="AD13" s="30">
        <v>10740</v>
      </c>
      <c r="AE13" s="30"/>
      <c r="AF13" s="30"/>
      <c r="AG13" s="30"/>
      <c r="AH13" s="30">
        <f>Z13+AC13+AD13+AE13+AF13+AG13</f>
        <v>191980</v>
      </c>
      <c r="AI13" s="30">
        <v>10740</v>
      </c>
      <c r="AJ13" s="30">
        <f>AH13-AI13</f>
        <v>181240</v>
      </c>
      <c r="AK13" s="30"/>
      <c r="AL13" s="30"/>
      <c r="AM13" s="30"/>
      <c r="AN13" s="30"/>
      <c r="AO13" s="30"/>
      <c r="AP13" s="30">
        <v>266980</v>
      </c>
      <c r="AQ13" s="15" t="s">
        <v>24</v>
      </c>
      <c r="AR13" s="30">
        <f>AH13+AK13+AL13+AM13+AN13</f>
        <v>191980</v>
      </c>
      <c r="AS13" s="30">
        <v>0</v>
      </c>
      <c r="AT13" s="30">
        <f>AI13+AJ13</f>
        <v>191980</v>
      </c>
      <c r="AU13" s="15" t="s">
        <v>56</v>
      </c>
      <c r="AV13" s="30"/>
      <c r="AW13" s="30"/>
      <c r="AX13" s="30">
        <v>85000</v>
      </c>
      <c r="AY13" s="30">
        <v>85000</v>
      </c>
      <c r="AZ13" s="30">
        <f>AP13+AX13</f>
        <v>351980</v>
      </c>
      <c r="BA13" s="15" t="s">
        <v>65</v>
      </c>
      <c r="BB13" s="30">
        <v>276980</v>
      </c>
      <c r="BC13" s="30">
        <v>85000</v>
      </c>
      <c r="BD13" s="30">
        <v>191980</v>
      </c>
      <c r="BE13" s="35" t="s">
        <v>56</v>
      </c>
      <c r="BF13" s="30"/>
      <c r="BG13" s="30">
        <v>351980</v>
      </c>
      <c r="BH13" s="15" t="s">
        <v>65</v>
      </c>
      <c r="BI13" s="30"/>
      <c r="BJ13" s="30"/>
      <c r="BK13" s="30"/>
      <c r="BL13" s="30"/>
      <c r="BM13" s="30">
        <f>SUM(BI13:BL13)</f>
        <v>0</v>
      </c>
      <c r="BN13" s="30">
        <v>276980</v>
      </c>
      <c r="BO13" s="30">
        <v>85000</v>
      </c>
      <c r="BP13" s="30">
        <v>191980</v>
      </c>
      <c r="BQ13" s="35" t="s">
        <v>56</v>
      </c>
      <c r="BR13" s="30"/>
      <c r="BS13" s="30"/>
      <c r="BT13" s="30">
        <f>SUM(BR13:BS13)</f>
        <v>0</v>
      </c>
      <c r="BU13" s="30">
        <f>BN13+BT13</f>
        <v>276980</v>
      </c>
      <c r="BV13" s="30">
        <v>191980</v>
      </c>
      <c r="BW13" s="30">
        <v>85000</v>
      </c>
      <c r="BX13" s="35" t="s">
        <v>56</v>
      </c>
      <c r="BY13" s="30"/>
      <c r="BZ13" s="30"/>
      <c r="CA13" s="30">
        <v>276980</v>
      </c>
      <c r="CB13" s="30">
        <v>191980</v>
      </c>
      <c r="CC13" s="30"/>
      <c r="CD13" s="30"/>
      <c r="CE13" s="30"/>
      <c r="CF13" s="125">
        <v>110000</v>
      </c>
      <c r="CG13" s="7"/>
    </row>
    <row r="14" spans="1:85" ht="15">
      <c r="A14" s="20"/>
      <c r="B14" s="118">
        <v>10</v>
      </c>
      <c r="C14" s="119"/>
      <c r="D14" s="39" t="s">
        <v>121</v>
      </c>
      <c r="E14" s="104"/>
      <c r="F14" s="94" t="s">
        <v>4</v>
      </c>
      <c r="G14" s="87">
        <f aca="true" t="shared" si="3" ref="G14:AW14">SUM(G15:G16)</f>
        <v>28000</v>
      </c>
      <c r="H14" s="40">
        <f t="shared" si="3"/>
        <v>0</v>
      </c>
      <c r="I14" s="40">
        <f t="shared" si="3"/>
        <v>4100</v>
      </c>
      <c r="J14" s="40">
        <f t="shared" si="3"/>
        <v>0</v>
      </c>
      <c r="K14" s="40">
        <f t="shared" si="3"/>
        <v>0</v>
      </c>
      <c r="L14" s="40">
        <f t="shared" si="3"/>
        <v>0</v>
      </c>
      <c r="M14" s="40">
        <f t="shared" si="3"/>
        <v>0</v>
      </c>
      <c r="N14" s="40">
        <f t="shared" si="3"/>
        <v>0</v>
      </c>
      <c r="O14" s="40">
        <f t="shared" si="3"/>
        <v>0</v>
      </c>
      <c r="P14" s="40">
        <f t="shared" si="3"/>
        <v>0</v>
      </c>
      <c r="Q14" s="40">
        <f t="shared" si="3"/>
        <v>0</v>
      </c>
      <c r="R14" s="40">
        <f t="shared" si="3"/>
        <v>0</v>
      </c>
      <c r="S14" s="40">
        <f t="shared" si="3"/>
        <v>0</v>
      </c>
      <c r="T14" s="40">
        <f t="shared" si="3"/>
        <v>0</v>
      </c>
      <c r="U14" s="40">
        <f t="shared" si="3"/>
        <v>41740</v>
      </c>
      <c r="V14" s="40">
        <f t="shared" si="3"/>
        <v>85714</v>
      </c>
      <c r="W14" s="40">
        <f t="shared" si="3"/>
        <v>0</v>
      </c>
      <c r="X14" s="40">
        <f t="shared" si="3"/>
        <v>0</v>
      </c>
      <c r="Y14" s="40">
        <f t="shared" si="3"/>
        <v>4100</v>
      </c>
      <c r="Z14" s="40">
        <f t="shared" si="3"/>
        <v>4100</v>
      </c>
      <c r="AA14" s="40">
        <f t="shared" si="3"/>
        <v>4100</v>
      </c>
      <c r="AB14" s="40">
        <f t="shared" si="3"/>
        <v>0</v>
      </c>
      <c r="AC14" s="40">
        <f t="shared" si="3"/>
        <v>0</v>
      </c>
      <c r="AD14" s="40">
        <f t="shared" si="3"/>
        <v>0</v>
      </c>
      <c r="AE14" s="40">
        <f t="shared" si="3"/>
        <v>0</v>
      </c>
      <c r="AF14" s="40">
        <f t="shared" si="3"/>
        <v>0</v>
      </c>
      <c r="AG14" s="40">
        <f t="shared" si="3"/>
        <v>0</v>
      </c>
      <c r="AH14" s="40">
        <f t="shared" si="3"/>
        <v>4100</v>
      </c>
      <c r="AI14" s="40">
        <f t="shared" si="3"/>
        <v>4100</v>
      </c>
      <c r="AJ14" s="40">
        <f t="shared" si="3"/>
        <v>0</v>
      </c>
      <c r="AK14" s="40">
        <f t="shared" si="3"/>
        <v>1760</v>
      </c>
      <c r="AL14" s="40">
        <f t="shared" si="3"/>
        <v>0</v>
      </c>
      <c r="AM14" s="40">
        <f t="shared" si="3"/>
        <v>0</v>
      </c>
      <c r="AN14" s="40">
        <f t="shared" si="3"/>
        <v>0</v>
      </c>
      <c r="AO14" s="40">
        <f t="shared" si="3"/>
        <v>0</v>
      </c>
      <c r="AP14" s="40">
        <f t="shared" si="3"/>
        <v>88914</v>
      </c>
      <c r="AQ14" s="40">
        <f t="shared" si="3"/>
        <v>0</v>
      </c>
      <c r="AR14" s="40">
        <f t="shared" si="3"/>
        <v>5860</v>
      </c>
      <c r="AS14" s="40">
        <f t="shared" si="3"/>
        <v>1760</v>
      </c>
      <c r="AT14" s="40">
        <f t="shared" si="3"/>
        <v>4100</v>
      </c>
      <c r="AU14" s="40">
        <f t="shared" si="3"/>
        <v>0</v>
      </c>
      <c r="AV14" s="40">
        <f t="shared" si="3"/>
        <v>12840</v>
      </c>
      <c r="AW14" s="40">
        <f t="shared" si="3"/>
        <v>0</v>
      </c>
      <c r="AX14" s="40"/>
      <c r="AY14" s="40">
        <f aca="true" t="shared" si="4" ref="AY14:CB14">SUM(AY15:AY16)</f>
        <v>0</v>
      </c>
      <c r="AZ14" s="40">
        <f t="shared" si="4"/>
        <v>88914</v>
      </c>
      <c r="BA14" s="40">
        <f t="shared" si="4"/>
        <v>0</v>
      </c>
      <c r="BB14" s="40">
        <f t="shared" si="4"/>
        <v>18700</v>
      </c>
      <c r="BC14" s="40">
        <f t="shared" si="4"/>
        <v>12840</v>
      </c>
      <c r="BD14" s="40">
        <f t="shared" si="4"/>
        <v>5860</v>
      </c>
      <c r="BE14" s="40">
        <f t="shared" si="4"/>
        <v>0</v>
      </c>
      <c r="BF14" s="40">
        <f t="shared" si="4"/>
        <v>0</v>
      </c>
      <c r="BG14" s="40">
        <f t="shared" si="4"/>
        <v>88914</v>
      </c>
      <c r="BH14" s="40">
        <f t="shared" si="4"/>
        <v>0</v>
      </c>
      <c r="BI14" s="40">
        <f t="shared" si="4"/>
        <v>0</v>
      </c>
      <c r="BJ14" s="40">
        <f t="shared" si="4"/>
        <v>0</v>
      </c>
      <c r="BK14" s="40">
        <f t="shared" si="4"/>
        <v>0</v>
      </c>
      <c r="BL14" s="40">
        <f t="shared" si="4"/>
        <v>0</v>
      </c>
      <c r="BM14" s="40">
        <f t="shared" si="4"/>
        <v>0</v>
      </c>
      <c r="BN14" s="40">
        <f t="shared" si="4"/>
        <v>18700</v>
      </c>
      <c r="BO14" s="40">
        <f t="shared" si="4"/>
        <v>12840</v>
      </c>
      <c r="BP14" s="40">
        <f t="shared" si="4"/>
        <v>5860</v>
      </c>
      <c r="BQ14" s="40">
        <f t="shared" si="4"/>
        <v>0</v>
      </c>
      <c r="BR14" s="40">
        <f t="shared" si="4"/>
        <v>0</v>
      </c>
      <c r="BS14" s="40">
        <f t="shared" si="4"/>
        <v>0</v>
      </c>
      <c r="BT14" s="40">
        <f t="shared" si="4"/>
        <v>0</v>
      </c>
      <c r="BU14" s="40">
        <f t="shared" si="4"/>
        <v>18700</v>
      </c>
      <c r="BV14" s="40">
        <f t="shared" si="4"/>
        <v>5860</v>
      </c>
      <c r="BW14" s="40">
        <f t="shared" si="4"/>
        <v>12840</v>
      </c>
      <c r="BX14" s="40">
        <f t="shared" si="4"/>
        <v>0</v>
      </c>
      <c r="BY14" s="40">
        <f t="shared" si="4"/>
        <v>0</v>
      </c>
      <c r="BZ14" s="40">
        <f t="shared" si="4"/>
        <v>0</v>
      </c>
      <c r="CA14" s="40">
        <f t="shared" si="4"/>
        <v>18700</v>
      </c>
      <c r="CB14" s="40">
        <f t="shared" si="4"/>
        <v>5860</v>
      </c>
      <c r="CC14" s="40"/>
      <c r="CD14" s="40"/>
      <c r="CE14" s="40"/>
      <c r="CF14" s="124">
        <f>SUM(CF15:CF16)</f>
        <v>11080</v>
      </c>
      <c r="CG14" s="5"/>
    </row>
    <row r="15" spans="1:85" ht="27">
      <c r="A15" s="20"/>
      <c r="B15" s="61">
        <v>70101</v>
      </c>
      <c r="C15" s="97" t="s">
        <v>116</v>
      </c>
      <c r="D15" s="113" t="s">
        <v>7</v>
      </c>
      <c r="E15" s="103">
        <v>3110</v>
      </c>
      <c r="F15" s="2" t="s">
        <v>0</v>
      </c>
      <c r="G15" s="85"/>
      <c r="H15" s="30"/>
      <c r="I15" s="41">
        <v>4100</v>
      </c>
      <c r="J15" s="30"/>
      <c r="K15" s="30"/>
      <c r="L15" s="30"/>
      <c r="M15" s="30"/>
      <c r="N15" s="30"/>
      <c r="O15" s="42" t="s">
        <v>17</v>
      </c>
      <c r="P15" s="30"/>
      <c r="Q15" s="30"/>
      <c r="R15" s="31" t="s">
        <v>16</v>
      </c>
      <c r="S15" s="30"/>
      <c r="T15" s="30"/>
      <c r="U15" s="30">
        <v>11980</v>
      </c>
      <c r="V15" s="30">
        <v>54194</v>
      </c>
      <c r="W15" s="32" t="s">
        <v>26</v>
      </c>
      <c r="X15" s="30"/>
      <c r="Y15" s="30">
        <v>4100</v>
      </c>
      <c r="Z15" s="30">
        <f>H15+K15+L15+M15+N15+P15+Q15+X15+Y15</f>
        <v>4100</v>
      </c>
      <c r="AA15" s="30">
        <v>4100</v>
      </c>
      <c r="AB15" s="30">
        <f aca="true" t="shared" si="5" ref="AB15:AB20">Z15-AA15</f>
        <v>0</v>
      </c>
      <c r="AC15" s="30"/>
      <c r="AD15" s="30"/>
      <c r="AE15" s="30"/>
      <c r="AF15" s="30"/>
      <c r="AG15" s="30"/>
      <c r="AH15" s="30">
        <f>Z15+AC15+AD15+AE15+AF15+AG15</f>
        <v>4100</v>
      </c>
      <c r="AI15" s="30">
        <v>4100</v>
      </c>
      <c r="AJ15" s="30">
        <f>AH15-AI15</f>
        <v>0</v>
      </c>
      <c r="AK15" s="32"/>
      <c r="AL15" s="30"/>
      <c r="AM15" s="30"/>
      <c r="AN15" s="30"/>
      <c r="AO15" s="42" t="s">
        <v>49</v>
      </c>
      <c r="AP15" s="30">
        <v>57394</v>
      </c>
      <c r="AQ15" s="32" t="s">
        <v>54</v>
      </c>
      <c r="AR15" s="30">
        <f>AH15+AK15+AL15+AM15+AN15</f>
        <v>4100</v>
      </c>
      <c r="AS15" s="30"/>
      <c r="AT15" s="30">
        <v>4100</v>
      </c>
      <c r="AU15" s="30"/>
      <c r="AV15" s="30">
        <v>11080</v>
      </c>
      <c r="AW15" s="30"/>
      <c r="AX15" s="30"/>
      <c r="AY15" s="30"/>
      <c r="AZ15" s="30">
        <f>AP15+AX15</f>
        <v>57394</v>
      </c>
      <c r="BA15" s="43" t="s">
        <v>70</v>
      </c>
      <c r="BB15" s="30">
        <v>15180</v>
      </c>
      <c r="BC15" s="44">
        <v>11080</v>
      </c>
      <c r="BD15" s="30">
        <v>4100</v>
      </c>
      <c r="BE15" s="30" t="s">
        <v>71</v>
      </c>
      <c r="BF15" s="30"/>
      <c r="BG15" s="30">
        <v>57394</v>
      </c>
      <c r="BH15" s="43" t="s">
        <v>70</v>
      </c>
      <c r="BI15" s="30"/>
      <c r="BJ15" s="30"/>
      <c r="BK15" s="30"/>
      <c r="BL15" s="30"/>
      <c r="BM15" s="30">
        <f>SUM(BI15:BL15)</f>
        <v>0</v>
      </c>
      <c r="BN15" s="30">
        <v>15180</v>
      </c>
      <c r="BO15" s="44">
        <v>11080</v>
      </c>
      <c r="BP15" s="30">
        <v>4100</v>
      </c>
      <c r="BQ15" s="30" t="s">
        <v>71</v>
      </c>
      <c r="BR15" s="30"/>
      <c r="BS15" s="30"/>
      <c r="BT15" s="30">
        <f>SUM(BR15:BS15)</f>
        <v>0</v>
      </c>
      <c r="BU15" s="30">
        <f>BN15+BT15</f>
        <v>15180</v>
      </c>
      <c r="BV15" s="30">
        <v>4100</v>
      </c>
      <c r="BW15" s="30">
        <v>11080</v>
      </c>
      <c r="BX15" s="30" t="s">
        <v>71</v>
      </c>
      <c r="BY15" s="30"/>
      <c r="BZ15" s="30"/>
      <c r="CA15" s="30">
        <v>15180</v>
      </c>
      <c r="CB15" s="30">
        <v>4100</v>
      </c>
      <c r="CC15" s="3"/>
      <c r="CD15" s="30"/>
      <c r="CE15" s="30"/>
      <c r="CF15" s="125">
        <v>11080</v>
      </c>
      <c r="CG15" s="7"/>
    </row>
    <row r="16" spans="1:85" ht="27">
      <c r="A16" s="20"/>
      <c r="B16" s="45">
        <v>70804</v>
      </c>
      <c r="C16" s="98" t="s">
        <v>117</v>
      </c>
      <c r="D16" s="114" t="s">
        <v>6</v>
      </c>
      <c r="E16" s="103">
        <v>3110</v>
      </c>
      <c r="F16" s="2" t="s">
        <v>0</v>
      </c>
      <c r="G16" s="88">
        <v>28000</v>
      </c>
      <c r="H16" s="49"/>
      <c r="I16" s="36"/>
      <c r="J16" s="36"/>
      <c r="K16" s="36"/>
      <c r="L16" s="36"/>
      <c r="M16" s="36"/>
      <c r="N16" s="36"/>
      <c r="O16" s="47" t="s">
        <v>18</v>
      </c>
      <c r="P16" s="36"/>
      <c r="Q16" s="36"/>
      <c r="R16" s="36"/>
      <c r="S16" s="36"/>
      <c r="T16" s="48" t="s">
        <v>21</v>
      </c>
      <c r="U16" s="37">
        <v>29760</v>
      </c>
      <c r="V16" s="37">
        <v>31520</v>
      </c>
      <c r="W16" s="38" t="s">
        <v>27</v>
      </c>
      <c r="X16" s="36"/>
      <c r="Y16" s="36"/>
      <c r="Z16" s="30">
        <f>H16+K16+L16+M16+N16+P16+Q16+X16+Y16</f>
        <v>0</v>
      </c>
      <c r="AA16" s="30"/>
      <c r="AB16" s="30">
        <f t="shared" si="5"/>
        <v>0</v>
      </c>
      <c r="AC16" s="36"/>
      <c r="AD16" s="36"/>
      <c r="AE16" s="36"/>
      <c r="AF16" s="36"/>
      <c r="AG16" s="36"/>
      <c r="AH16" s="30">
        <f>Z16+AC16+AD16+AE16+AF16+AG16</f>
        <v>0</v>
      </c>
      <c r="AI16" s="36"/>
      <c r="AJ16" s="30">
        <f>AH16-AI16</f>
        <v>0</v>
      </c>
      <c r="AK16" s="36">
        <v>1760</v>
      </c>
      <c r="AL16" s="36"/>
      <c r="AM16" s="36"/>
      <c r="AN16" s="36"/>
      <c r="AO16" s="36"/>
      <c r="AP16" s="37">
        <v>31520</v>
      </c>
      <c r="AQ16" s="38" t="s">
        <v>27</v>
      </c>
      <c r="AR16" s="30">
        <f>AH16+AK16+AL16+AM16+AN16</f>
        <v>1760</v>
      </c>
      <c r="AS16" s="36">
        <v>1760</v>
      </c>
      <c r="AT16" s="36">
        <v>0</v>
      </c>
      <c r="AU16" s="36" t="s">
        <v>58</v>
      </c>
      <c r="AV16" s="30">
        <v>1760</v>
      </c>
      <c r="AW16" s="30"/>
      <c r="AX16" s="30"/>
      <c r="AY16" s="30"/>
      <c r="AZ16" s="30">
        <f>AP16+AX16</f>
        <v>31520</v>
      </c>
      <c r="BA16" s="38" t="s">
        <v>27</v>
      </c>
      <c r="BB16" s="30">
        <v>3520</v>
      </c>
      <c r="BC16" s="30">
        <v>1760</v>
      </c>
      <c r="BD16" s="30">
        <v>1760</v>
      </c>
      <c r="BE16" s="35" t="s">
        <v>69</v>
      </c>
      <c r="BF16" s="30"/>
      <c r="BG16" s="30">
        <v>31520</v>
      </c>
      <c r="BH16" s="38" t="s">
        <v>27</v>
      </c>
      <c r="BI16" s="30"/>
      <c r="BJ16" s="30"/>
      <c r="BK16" s="30"/>
      <c r="BL16" s="30"/>
      <c r="BM16" s="30">
        <f>SUM(BI16:BL16)</f>
        <v>0</v>
      </c>
      <c r="BN16" s="30">
        <v>3520</v>
      </c>
      <c r="BO16" s="30">
        <v>1760</v>
      </c>
      <c r="BP16" s="30">
        <v>1760</v>
      </c>
      <c r="BQ16" s="32" t="s">
        <v>81</v>
      </c>
      <c r="BR16" s="30"/>
      <c r="BS16" s="30"/>
      <c r="BT16" s="30">
        <f>SUM(BR16:BS16)</f>
        <v>0</v>
      </c>
      <c r="BU16" s="30">
        <f>BN16+BT16</f>
        <v>3520</v>
      </c>
      <c r="BV16" s="30">
        <v>1760</v>
      </c>
      <c r="BW16" s="30">
        <v>1760</v>
      </c>
      <c r="BX16" s="32" t="s">
        <v>81</v>
      </c>
      <c r="BY16" s="30"/>
      <c r="BZ16" s="30"/>
      <c r="CA16" s="30">
        <v>3520</v>
      </c>
      <c r="CB16" s="30">
        <v>1760</v>
      </c>
      <c r="CC16" s="3"/>
      <c r="CD16" s="30"/>
      <c r="CE16" s="30"/>
      <c r="CF16" s="125"/>
      <c r="CG16" s="7"/>
    </row>
    <row r="17" spans="1:85" ht="33.75">
      <c r="A17" s="20"/>
      <c r="B17" s="118">
        <v>15</v>
      </c>
      <c r="C17" s="119"/>
      <c r="D17" s="50" t="s">
        <v>124</v>
      </c>
      <c r="E17" s="104"/>
      <c r="F17" s="94" t="s">
        <v>4</v>
      </c>
      <c r="G17" s="89">
        <f aca="true" t="shared" si="6" ref="G17:AY17">SUM(G18)</f>
        <v>50000</v>
      </c>
      <c r="H17" s="51">
        <f t="shared" si="6"/>
        <v>25413.2</v>
      </c>
      <c r="I17" s="51">
        <f t="shared" si="6"/>
        <v>0</v>
      </c>
      <c r="J17" s="51">
        <f t="shared" si="6"/>
        <v>34740.05</v>
      </c>
      <c r="K17" s="51">
        <f t="shared" si="6"/>
        <v>59326.85</v>
      </c>
      <c r="L17" s="40">
        <f t="shared" si="6"/>
        <v>0</v>
      </c>
      <c r="M17" s="40">
        <f t="shared" si="6"/>
        <v>0</v>
      </c>
      <c r="N17" s="40">
        <f t="shared" si="6"/>
        <v>0</v>
      </c>
      <c r="O17" s="40">
        <f t="shared" si="6"/>
        <v>0</v>
      </c>
      <c r="P17" s="40">
        <f t="shared" si="6"/>
        <v>0</v>
      </c>
      <c r="Q17" s="40">
        <f t="shared" si="6"/>
        <v>0</v>
      </c>
      <c r="R17" s="40">
        <f t="shared" si="6"/>
        <v>0</v>
      </c>
      <c r="S17" s="40">
        <f t="shared" si="6"/>
        <v>0</v>
      </c>
      <c r="T17" s="40">
        <f t="shared" si="6"/>
        <v>0</v>
      </c>
      <c r="U17" s="40">
        <f t="shared" si="6"/>
        <v>84740.05</v>
      </c>
      <c r="V17" s="40">
        <f t="shared" si="6"/>
        <v>84740.05</v>
      </c>
      <c r="W17" s="40"/>
      <c r="X17" s="40">
        <f t="shared" si="6"/>
        <v>0</v>
      </c>
      <c r="Y17" s="40">
        <f t="shared" si="6"/>
        <v>0</v>
      </c>
      <c r="Z17" s="40">
        <f t="shared" si="6"/>
        <v>84740.05</v>
      </c>
      <c r="AA17" s="40">
        <f t="shared" si="6"/>
        <v>0</v>
      </c>
      <c r="AB17" s="40">
        <f t="shared" si="6"/>
        <v>84740.05</v>
      </c>
      <c r="AC17" s="40">
        <f t="shared" si="6"/>
        <v>0</v>
      </c>
      <c r="AD17" s="40">
        <f t="shared" si="6"/>
        <v>0</v>
      </c>
      <c r="AE17" s="40">
        <f t="shared" si="6"/>
        <v>0</v>
      </c>
      <c r="AF17" s="40">
        <f t="shared" si="6"/>
        <v>0</v>
      </c>
      <c r="AG17" s="40">
        <f t="shared" si="6"/>
        <v>0</v>
      </c>
      <c r="AH17" s="40">
        <f t="shared" si="6"/>
        <v>84740.05</v>
      </c>
      <c r="AI17" s="40">
        <f t="shared" si="6"/>
        <v>0</v>
      </c>
      <c r="AJ17" s="40">
        <f t="shared" si="6"/>
        <v>84740.05</v>
      </c>
      <c r="AK17" s="40">
        <f t="shared" si="6"/>
        <v>0</v>
      </c>
      <c r="AL17" s="40">
        <f t="shared" si="6"/>
        <v>0</v>
      </c>
      <c r="AM17" s="40">
        <f t="shared" si="6"/>
        <v>14080.18</v>
      </c>
      <c r="AN17" s="40">
        <f t="shared" si="6"/>
        <v>0</v>
      </c>
      <c r="AO17" s="40">
        <f>SUM(AO18)</f>
        <v>14080.18</v>
      </c>
      <c r="AP17" s="40">
        <f t="shared" si="6"/>
        <v>98820.23</v>
      </c>
      <c r="AQ17" s="40">
        <f t="shared" si="6"/>
        <v>0</v>
      </c>
      <c r="AR17" s="40">
        <f t="shared" si="6"/>
        <v>98820.23000000001</v>
      </c>
      <c r="AS17" s="40">
        <f t="shared" si="6"/>
        <v>14080.18</v>
      </c>
      <c r="AT17" s="40">
        <f t="shared" si="6"/>
        <v>84740.05</v>
      </c>
      <c r="AU17" s="40">
        <f t="shared" si="6"/>
        <v>0</v>
      </c>
      <c r="AV17" s="40">
        <f t="shared" si="6"/>
        <v>0</v>
      </c>
      <c r="AW17" s="40">
        <f t="shared" si="6"/>
        <v>0</v>
      </c>
      <c r="AX17" s="40">
        <f t="shared" si="6"/>
        <v>0</v>
      </c>
      <c r="AY17" s="40">
        <f t="shared" si="6"/>
        <v>0</v>
      </c>
      <c r="AZ17" s="40">
        <f aca="true" t="shared" si="7" ref="AZ17:BL17">SUM(AZ18:AZ18)</f>
        <v>98820.23</v>
      </c>
      <c r="BA17" s="40">
        <f t="shared" si="7"/>
        <v>0</v>
      </c>
      <c r="BB17" s="40">
        <f t="shared" si="7"/>
        <v>98820.23</v>
      </c>
      <c r="BC17" s="40">
        <f t="shared" si="7"/>
        <v>0</v>
      </c>
      <c r="BD17" s="40">
        <f t="shared" si="7"/>
        <v>98820.23</v>
      </c>
      <c r="BE17" s="40">
        <f t="shared" si="7"/>
        <v>0</v>
      </c>
      <c r="BF17" s="40">
        <f t="shared" si="7"/>
        <v>0</v>
      </c>
      <c r="BG17" s="40">
        <f t="shared" si="7"/>
        <v>98820.23</v>
      </c>
      <c r="BH17" s="40">
        <f t="shared" si="7"/>
        <v>0</v>
      </c>
      <c r="BI17" s="40">
        <f t="shared" si="7"/>
        <v>0</v>
      </c>
      <c r="BJ17" s="40">
        <f t="shared" si="7"/>
        <v>0</v>
      </c>
      <c r="BK17" s="40">
        <f t="shared" si="7"/>
        <v>0</v>
      </c>
      <c r="BL17" s="40">
        <f t="shared" si="7"/>
        <v>0</v>
      </c>
      <c r="BM17" s="30">
        <f>SUM(BI17:BL17)</f>
        <v>0</v>
      </c>
      <c r="BN17" s="40">
        <f aca="true" t="shared" si="8" ref="BN17:BY17">SUM(BN18:BN18)</f>
        <v>98820.23</v>
      </c>
      <c r="BO17" s="40">
        <f t="shared" si="8"/>
        <v>0</v>
      </c>
      <c r="BP17" s="40">
        <f t="shared" si="8"/>
        <v>98820.23</v>
      </c>
      <c r="BQ17" s="40">
        <f t="shared" si="8"/>
        <v>0</v>
      </c>
      <c r="BR17" s="40">
        <f t="shared" si="8"/>
        <v>0</v>
      </c>
      <c r="BS17" s="40">
        <f t="shared" si="8"/>
        <v>0</v>
      </c>
      <c r="BT17" s="40">
        <f t="shared" si="8"/>
        <v>0</v>
      </c>
      <c r="BU17" s="40">
        <f t="shared" si="8"/>
        <v>98820.23</v>
      </c>
      <c r="BV17" s="40">
        <f t="shared" si="8"/>
        <v>98820.23</v>
      </c>
      <c r="BW17" s="40">
        <f t="shared" si="8"/>
        <v>0</v>
      </c>
      <c r="BX17" s="40">
        <f t="shared" si="8"/>
        <v>0</v>
      </c>
      <c r="BY17" s="40">
        <f t="shared" si="8"/>
        <v>0</v>
      </c>
      <c r="BZ17" s="40"/>
      <c r="CA17" s="40">
        <f>SUM(CA18:CA18)</f>
        <v>98820.23</v>
      </c>
      <c r="CB17" s="40">
        <f>SUM(CB18:CB18)</f>
        <v>98820.23</v>
      </c>
      <c r="CC17" s="75"/>
      <c r="CD17" s="40"/>
      <c r="CE17" s="40"/>
      <c r="CF17" s="124">
        <f>SUM(CF18:CF18)</f>
        <v>30000</v>
      </c>
      <c r="CG17" s="5"/>
    </row>
    <row r="18" spans="1:85" ht="27">
      <c r="A18" s="20"/>
      <c r="B18" s="45" t="s">
        <v>1</v>
      </c>
      <c r="C18" s="81">
        <v>1030</v>
      </c>
      <c r="D18" s="96" t="s">
        <v>100</v>
      </c>
      <c r="E18" s="105">
        <v>3240</v>
      </c>
      <c r="F18" s="2" t="s">
        <v>102</v>
      </c>
      <c r="G18" s="88">
        <v>50000</v>
      </c>
      <c r="H18" s="52">
        <v>25413.2</v>
      </c>
      <c r="I18" s="49"/>
      <c r="J18" s="46">
        <v>34740.05</v>
      </c>
      <c r="K18" s="52">
        <v>59326.85</v>
      </c>
      <c r="L18" s="36"/>
      <c r="M18" s="36"/>
      <c r="N18" s="36"/>
      <c r="O18" s="36"/>
      <c r="P18" s="36"/>
      <c r="Q18" s="36"/>
      <c r="R18" s="36"/>
      <c r="S18" s="36"/>
      <c r="T18" s="36"/>
      <c r="U18" s="37">
        <v>84740.05</v>
      </c>
      <c r="V18" s="37">
        <v>84740.05</v>
      </c>
      <c r="W18" s="36" t="s">
        <v>28</v>
      </c>
      <c r="X18" s="36"/>
      <c r="Y18" s="36"/>
      <c r="Z18" s="30">
        <f>H18+K18+L18+M18+N18+P18+Q18+X18+Y18</f>
        <v>84740.05</v>
      </c>
      <c r="AA18" s="30"/>
      <c r="AB18" s="30">
        <f t="shared" si="5"/>
        <v>84740.05</v>
      </c>
      <c r="AC18" s="36"/>
      <c r="AD18" s="36"/>
      <c r="AE18" s="36"/>
      <c r="AF18" s="36"/>
      <c r="AG18" s="36"/>
      <c r="AH18" s="30">
        <f>Z18+AC18+AD18+AE18+AF18+AG18</f>
        <v>84740.05</v>
      </c>
      <c r="AI18" s="36"/>
      <c r="AJ18" s="30">
        <f>AH18-AI18</f>
        <v>84740.05</v>
      </c>
      <c r="AK18" s="36"/>
      <c r="AL18" s="36"/>
      <c r="AM18" s="36">
        <v>14080.18</v>
      </c>
      <c r="AN18" s="36"/>
      <c r="AO18" s="36">
        <v>14080.18</v>
      </c>
      <c r="AP18" s="36">
        <v>98820.23</v>
      </c>
      <c r="AQ18" s="36" t="s">
        <v>55</v>
      </c>
      <c r="AR18" s="30">
        <f>AH18+AK18+AL18+AM18+AN18</f>
        <v>98820.23000000001</v>
      </c>
      <c r="AS18" s="36">
        <v>14080.18</v>
      </c>
      <c r="AT18" s="36">
        <v>84740.05</v>
      </c>
      <c r="AU18" s="36" t="s">
        <v>57</v>
      </c>
      <c r="AV18" s="30"/>
      <c r="AW18" s="30"/>
      <c r="AX18" s="30"/>
      <c r="AY18" s="30"/>
      <c r="AZ18" s="30">
        <f>AP18+AX18</f>
        <v>98820.23</v>
      </c>
      <c r="BA18" s="36" t="s">
        <v>55</v>
      </c>
      <c r="BB18" s="30">
        <v>98820.23</v>
      </c>
      <c r="BC18" s="30"/>
      <c r="BD18" s="30">
        <v>98820.23</v>
      </c>
      <c r="BE18" s="30" t="s">
        <v>71</v>
      </c>
      <c r="BF18" s="30"/>
      <c r="BG18" s="30">
        <v>98820.23</v>
      </c>
      <c r="BH18" s="36" t="s">
        <v>55</v>
      </c>
      <c r="BI18" s="30"/>
      <c r="BJ18" s="30"/>
      <c r="BK18" s="30"/>
      <c r="BL18" s="30"/>
      <c r="BM18" s="30">
        <f>SUM(BI18:BL18)</f>
        <v>0</v>
      </c>
      <c r="BN18" s="30">
        <v>98820.23</v>
      </c>
      <c r="BO18" s="30"/>
      <c r="BP18" s="30">
        <v>98820.23</v>
      </c>
      <c r="BQ18" s="30" t="s">
        <v>71</v>
      </c>
      <c r="BR18" s="30"/>
      <c r="BS18" s="30"/>
      <c r="BT18" s="30">
        <f>SUM(BR18:BS18)</f>
        <v>0</v>
      </c>
      <c r="BU18" s="30">
        <f>BN18+BT18</f>
        <v>98820.23</v>
      </c>
      <c r="BV18" s="30">
        <v>98820.23</v>
      </c>
      <c r="BW18" s="30"/>
      <c r="BX18" s="30" t="s">
        <v>71</v>
      </c>
      <c r="BY18" s="30"/>
      <c r="BZ18" s="30"/>
      <c r="CA18" s="30">
        <v>98820.23</v>
      </c>
      <c r="CB18" s="30">
        <v>98820.23</v>
      </c>
      <c r="CC18" s="3"/>
      <c r="CD18" s="30"/>
      <c r="CE18" s="30"/>
      <c r="CF18" s="125">
        <v>30000</v>
      </c>
      <c r="CG18" s="7"/>
    </row>
    <row r="19" spans="1:85" ht="28.5" customHeight="1">
      <c r="A19" s="20"/>
      <c r="B19" s="118">
        <v>24</v>
      </c>
      <c r="C19" s="119"/>
      <c r="D19" s="39" t="s">
        <v>5</v>
      </c>
      <c r="E19" s="104"/>
      <c r="F19" s="94" t="s">
        <v>4</v>
      </c>
      <c r="G19" s="89">
        <f aca="true" t="shared" si="9" ref="G19:V19">SUM(G20:G20)</f>
        <v>45000</v>
      </c>
      <c r="H19" s="51">
        <f t="shared" si="9"/>
        <v>0</v>
      </c>
      <c r="I19" s="51">
        <f t="shared" si="9"/>
        <v>0</v>
      </c>
      <c r="J19" s="51">
        <f t="shared" si="9"/>
        <v>0</v>
      </c>
      <c r="K19" s="51">
        <f t="shared" si="9"/>
        <v>0</v>
      </c>
      <c r="L19" s="51">
        <f t="shared" si="9"/>
        <v>0</v>
      </c>
      <c r="M19" s="51">
        <f t="shared" si="9"/>
        <v>0</v>
      </c>
      <c r="N19" s="51">
        <f t="shared" si="9"/>
        <v>14897.03</v>
      </c>
      <c r="O19" s="51">
        <f t="shared" si="9"/>
        <v>0</v>
      </c>
      <c r="P19" s="51">
        <f t="shared" si="9"/>
        <v>0</v>
      </c>
      <c r="Q19" s="51">
        <f t="shared" si="9"/>
        <v>0</v>
      </c>
      <c r="R19" s="51">
        <f t="shared" si="9"/>
        <v>0</v>
      </c>
      <c r="S19" s="51">
        <f t="shared" si="9"/>
        <v>0</v>
      </c>
      <c r="T19" s="51">
        <f t="shared" si="9"/>
        <v>0</v>
      </c>
      <c r="U19" s="51">
        <f t="shared" si="9"/>
        <v>45000</v>
      </c>
      <c r="V19" s="51">
        <f t="shared" si="9"/>
        <v>45000</v>
      </c>
      <c r="W19" s="51"/>
      <c r="X19" s="51">
        <f aca="true" t="shared" si="10" ref="X19:BC19">SUM(X20:X20)</f>
        <v>0</v>
      </c>
      <c r="Y19" s="51">
        <f t="shared" si="10"/>
        <v>0</v>
      </c>
      <c r="Z19" s="51">
        <f t="shared" si="10"/>
        <v>14897.03</v>
      </c>
      <c r="AA19" s="51">
        <f t="shared" si="10"/>
        <v>14897.03</v>
      </c>
      <c r="AB19" s="51">
        <f t="shared" si="10"/>
        <v>0</v>
      </c>
      <c r="AC19" s="51">
        <f t="shared" si="10"/>
        <v>0</v>
      </c>
      <c r="AD19" s="51">
        <f t="shared" si="10"/>
        <v>0</v>
      </c>
      <c r="AE19" s="51">
        <f t="shared" si="10"/>
        <v>0</v>
      </c>
      <c r="AF19" s="51">
        <f t="shared" si="10"/>
        <v>0</v>
      </c>
      <c r="AG19" s="51">
        <f t="shared" si="10"/>
        <v>0</v>
      </c>
      <c r="AH19" s="51">
        <f t="shared" si="10"/>
        <v>14897.03</v>
      </c>
      <c r="AI19" s="51">
        <f t="shared" si="10"/>
        <v>0</v>
      </c>
      <c r="AJ19" s="51">
        <f t="shared" si="10"/>
        <v>14897.03</v>
      </c>
      <c r="AK19" s="51">
        <f t="shared" si="10"/>
        <v>0</v>
      </c>
      <c r="AL19" s="51">
        <f t="shared" si="10"/>
        <v>0</v>
      </c>
      <c r="AM19" s="51">
        <f t="shared" si="10"/>
        <v>0</v>
      </c>
      <c r="AN19" s="51">
        <f t="shared" si="10"/>
        <v>0</v>
      </c>
      <c r="AO19" s="51">
        <f t="shared" si="10"/>
        <v>0</v>
      </c>
      <c r="AP19" s="51">
        <f t="shared" si="10"/>
        <v>45000</v>
      </c>
      <c r="AQ19" s="51">
        <f t="shared" si="10"/>
        <v>0</v>
      </c>
      <c r="AR19" s="51">
        <f t="shared" si="10"/>
        <v>14897.03</v>
      </c>
      <c r="AS19" s="51">
        <f t="shared" si="10"/>
        <v>349.65</v>
      </c>
      <c r="AT19" s="51">
        <f t="shared" si="10"/>
        <v>14547.38</v>
      </c>
      <c r="AU19" s="51">
        <f t="shared" si="10"/>
        <v>0</v>
      </c>
      <c r="AV19" s="51">
        <f t="shared" si="10"/>
        <v>0</v>
      </c>
      <c r="AW19" s="51">
        <f t="shared" si="10"/>
        <v>0</v>
      </c>
      <c r="AX19" s="51">
        <f t="shared" si="10"/>
        <v>0</v>
      </c>
      <c r="AY19" s="51">
        <f t="shared" si="10"/>
        <v>0</v>
      </c>
      <c r="AZ19" s="51">
        <f t="shared" si="10"/>
        <v>45000</v>
      </c>
      <c r="BA19" s="51">
        <f t="shared" si="10"/>
        <v>0</v>
      </c>
      <c r="BB19" s="51">
        <f t="shared" si="10"/>
        <v>14897.03</v>
      </c>
      <c r="BC19" s="51">
        <f t="shared" si="10"/>
        <v>349.65</v>
      </c>
      <c r="BD19" s="51">
        <f aca="true" t="shared" si="11" ref="BD19:CB19">SUM(BD20:BD20)</f>
        <v>14547.38</v>
      </c>
      <c r="BE19" s="51">
        <f t="shared" si="11"/>
        <v>0</v>
      </c>
      <c r="BF19" s="51">
        <f t="shared" si="11"/>
        <v>0</v>
      </c>
      <c r="BG19" s="51">
        <f t="shared" si="11"/>
        <v>45000</v>
      </c>
      <c r="BH19" s="51">
        <f t="shared" si="11"/>
        <v>0</v>
      </c>
      <c r="BI19" s="51">
        <f t="shared" si="11"/>
        <v>0</v>
      </c>
      <c r="BJ19" s="51">
        <f t="shared" si="11"/>
        <v>0</v>
      </c>
      <c r="BK19" s="51">
        <f t="shared" si="11"/>
        <v>0</v>
      </c>
      <c r="BL19" s="51">
        <f t="shared" si="11"/>
        <v>0</v>
      </c>
      <c r="BM19" s="51">
        <f t="shared" si="11"/>
        <v>0</v>
      </c>
      <c r="BN19" s="51">
        <f t="shared" si="11"/>
        <v>29660.58</v>
      </c>
      <c r="BO19" s="51">
        <f t="shared" si="11"/>
        <v>15113.2</v>
      </c>
      <c r="BP19" s="51">
        <f t="shared" si="11"/>
        <v>14547.38</v>
      </c>
      <c r="BQ19" s="51">
        <f t="shared" si="11"/>
        <v>0</v>
      </c>
      <c r="BR19" s="51">
        <f t="shared" si="11"/>
        <v>0</v>
      </c>
      <c r="BS19" s="51">
        <f t="shared" si="11"/>
        <v>0</v>
      </c>
      <c r="BT19" s="51">
        <f t="shared" si="11"/>
        <v>0</v>
      </c>
      <c r="BU19" s="51">
        <f t="shared" si="11"/>
        <v>29660.58</v>
      </c>
      <c r="BV19" s="51">
        <f t="shared" si="11"/>
        <v>14547.38</v>
      </c>
      <c r="BW19" s="51">
        <f t="shared" si="11"/>
        <v>15113.2</v>
      </c>
      <c r="BX19" s="51">
        <f t="shared" si="11"/>
        <v>0</v>
      </c>
      <c r="BY19" s="51">
        <f t="shared" si="11"/>
        <v>0</v>
      </c>
      <c r="BZ19" s="51">
        <f t="shared" si="11"/>
        <v>0</v>
      </c>
      <c r="CA19" s="51">
        <f t="shared" si="11"/>
        <v>29660.58</v>
      </c>
      <c r="CB19" s="51">
        <f t="shared" si="11"/>
        <v>29590.82</v>
      </c>
      <c r="CC19" s="75"/>
      <c r="CD19" s="51"/>
      <c r="CE19" s="51"/>
      <c r="CF19" s="126">
        <f>SUM(CF20:CF20)</f>
        <v>45000</v>
      </c>
      <c r="CG19" s="6"/>
    </row>
    <row r="20" spans="1:85" ht="27">
      <c r="A20" s="20"/>
      <c r="B20" s="45">
        <v>110201</v>
      </c>
      <c r="C20" s="82">
        <v>824</v>
      </c>
      <c r="D20" s="53" t="s">
        <v>2</v>
      </c>
      <c r="E20" s="106">
        <v>3110</v>
      </c>
      <c r="F20" s="2" t="s">
        <v>0</v>
      </c>
      <c r="G20" s="88">
        <v>45000</v>
      </c>
      <c r="H20" s="49"/>
      <c r="I20" s="49"/>
      <c r="J20" s="36"/>
      <c r="K20" s="36"/>
      <c r="L20" s="36"/>
      <c r="M20" s="36"/>
      <c r="N20" s="36">
        <v>14897.03</v>
      </c>
      <c r="O20" s="36"/>
      <c r="P20" s="36"/>
      <c r="Q20" s="36"/>
      <c r="R20" s="36"/>
      <c r="S20" s="36"/>
      <c r="T20" s="36"/>
      <c r="U20" s="37">
        <v>45000</v>
      </c>
      <c r="V20" s="37">
        <v>45000</v>
      </c>
      <c r="W20" s="36" t="s">
        <v>29</v>
      </c>
      <c r="X20" s="36"/>
      <c r="Y20" s="36"/>
      <c r="Z20" s="30">
        <f>H20+K20+L20+M20+N20+P20+Q20+X20+Y20</f>
        <v>14897.03</v>
      </c>
      <c r="AA20" s="30">
        <v>14897.03</v>
      </c>
      <c r="AB20" s="30">
        <f t="shared" si="5"/>
        <v>0</v>
      </c>
      <c r="AC20" s="36"/>
      <c r="AD20" s="36"/>
      <c r="AE20" s="36"/>
      <c r="AF20" s="36"/>
      <c r="AG20" s="36"/>
      <c r="AH20" s="30">
        <f>Z20+AC20+AD20+AE20+AF20+AG20</f>
        <v>14897.03</v>
      </c>
      <c r="AI20" s="36"/>
      <c r="AJ20" s="30">
        <f>AH20-AI20</f>
        <v>14897.03</v>
      </c>
      <c r="AK20" s="36"/>
      <c r="AL20" s="36"/>
      <c r="AM20" s="36"/>
      <c r="AN20" s="36"/>
      <c r="AO20" s="37"/>
      <c r="AP20" s="37">
        <v>45000</v>
      </c>
      <c r="AQ20" s="36" t="s">
        <v>29</v>
      </c>
      <c r="AR20" s="30">
        <f>AH20+AK20+AL20+AM20+AN20</f>
        <v>14897.03</v>
      </c>
      <c r="AS20" s="36">
        <v>349.65</v>
      </c>
      <c r="AT20" s="36">
        <v>14547.38</v>
      </c>
      <c r="AU20" s="36" t="s">
        <v>59</v>
      </c>
      <c r="AV20" s="30"/>
      <c r="AW20" s="30"/>
      <c r="AX20" s="30"/>
      <c r="AY20" s="30"/>
      <c r="AZ20" s="30">
        <f>AP20+AX20</f>
        <v>45000</v>
      </c>
      <c r="BA20" s="36" t="s">
        <v>29</v>
      </c>
      <c r="BB20" s="30">
        <v>14897.03</v>
      </c>
      <c r="BC20" s="36">
        <v>349.65</v>
      </c>
      <c r="BD20" s="36">
        <v>14547.38</v>
      </c>
      <c r="BE20" s="36" t="s">
        <v>59</v>
      </c>
      <c r="BF20" s="36"/>
      <c r="BG20" s="36">
        <v>45000</v>
      </c>
      <c r="BH20" s="36" t="s">
        <v>29</v>
      </c>
      <c r="BI20" s="36"/>
      <c r="BJ20" s="36"/>
      <c r="BK20" s="36"/>
      <c r="BL20" s="36"/>
      <c r="BM20" s="30">
        <f>SUM(BI20:BL20)</f>
        <v>0</v>
      </c>
      <c r="BN20" s="30">
        <v>29660.58</v>
      </c>
      <c r="BO20" s="36">
        <v>15113.2</v>
      </c>
      <c r="BP20" s="36">
        <v>14547.38</v>
      </c>
      <c r="BQ20" s="36" t="s">
        <v>59</v>
      </c>
      <c r="BR20" s="36"/>
      <c r="BS20" s="36"/>
      <c r="BT20" s="30">
        <f>SUM(BR20:BS20)</f>
        <v>0</v>
      </c>
      <c r="BU20" s="30">
        <f>BN20+BT20</f>
        <v>29660.58</v>
      </c>
      <c r="BV20" s="36">
        <v>14547.38</v>
      </c>
      <c r="BW20" s="36">
        <v>15113.2</v>
      </c>
      <c r="BX20" s="36" t="s">
        <v>59</v>
      </c>
      <c r="BY20" s="36"/>
      <c r="BZ20" s="36"/>
      <c r="CA20" s="36">
        <v>29660.58</v>
      </c>
      <c r="CB20" s="36">
        <v>29590.82</v>
      </c>
      <c r="CC20" s="3"/>
      <c r="CD20" s="30"/>
      <c r="CE20" s="30"/>
      <c r="CF20" s="127">
        <v>45000</v>
      </c>
      <c r="CG20" s="4"/>
    </row>
    <row r="21" spans="1:85" ht="39">
      <c r="A21" s="20"/>
      <c r="B21" s="118">
        <v>40</v>
      </c>
      <c r="C21" s="119"/>
      <c r="D21" s="39" t="s">
        <v>125</v>
      </c>
      <c r="E21" s="104"/>
      <c r="F21" s="94" t="s">
        <v>4</v>
      </c>
      <c r="G21" s="87">
        <f aca="true" t="shared" si="12" ref="G21:AL21">SUM(G22:G27)</f>
        <v>0</v>
      </c>
      <c r="H21" s="40">
        <f t="shared" si="12"/>
        <v>0</v>
      </c>
      <c r="I21" s="40">
        <f t="shared" si="12"/>
        <v>0</v>
      </c>
      <c r="J21" s="40">
        <f t="shared" si="12"/>
        <v>0</v>
      </c>
      <c r="K21" s="40">
        <f t="shared" si="12"/>
        <v>0</v>
      </c>
      <c r="L21" s="40">
        <f t="shared" si="12"/>
        <v>0</v>
      </c>
      <c r="M21" s="40">
        <f t="shared" si="12"/>
        <v>0</v>
      </c>
      <c r="N21" s="40">
        <f t="shared" si="12"/>
        <v>0</v>
      </c>
      <c r="O21" s="40">
        <f t="shared" si="12"/>
        <v>0</v>
      </c>
      <c r="P21" s="40">
        <f t="shared" si="12"/>
        <v>0</v>
      </c>
      <c r="Q21" s="40">
        <f t="shared" si="12"/>
        <v>0</v>
      </c>
      <c r="R21" s="40">
        <f t="shared" si="12"/>
        <v>0</v>
      </c>
      <c r="S21" s="40">
        <f t="shared" si="12"/>
        <v>0</v>
      </c>
      <c r="T21" s="40">
        <f t="shared" si="12"/>
        <v>0</v>
      </c>
      <c r="U21" s="40">
        <f t="shared" si="12"/>
        <v>0</v>
      </c>
      <c r="V21" s="40">
        <f t="shared" si="12"/>
        <v>0</v>
      </c>
      <c r="W21" s="40">
        <f t="shared" si="12"/>
        <v>0</v>
      </c>
      <c r="X21" s="40">
        <f t="shared" si="12"/>
        <v>0</v>
      </c>
      <c r="Y21" s="40">
        <f t="shared" si="12"/>
        <v>0</v>
      </c>
      <c r="Z21" s="40">
        <f t="shared" si="12"/>
        <v>0</v>
      </c>
      <c r="AA21" s="40">
        <f t="shared" si="12"/>
        <v>0</v>
      </c>
      <c r="AB21" s="40">
        <f t="shared" si="12"/>
        <v>0</v>
      </c>
      <c r="AC21" s="40">
        <f t="shared" si="12"/>
        <v>0</v>
      </c>
      <c r="AD21" s="40">
        <f t="shared" si="12"/>
        <v>0</v>
      </c>
      <c r="AE21" s="40">
        <f t="shared" si="12"/>
        <v>0</v>
      </c>
      <c r="AF21" s="40">
        <f t="shared" si="12"/>
        <v>0</v>
      </c>
      <c r="AG21" s="40">
        <f t="shared" si="12"/>
        <v>0</v>
      </c>
      <c r="AH21" s="40">
        <f t="shared" si="12"/>
        <v>0</v>
      </c>
      <c r="AI21" s="40">
        <f t="shared" si="12"/>
        <v>0</v>
      </c>
      <c r="AJ21" s="40">
        <f t="shared" si="12"/>
        <v>0</v>
      </c>
      <c r="AK21" s="40">
        <f t="shared" si="12"/>
        <v>0</v>
      </c>
      <c r="AL21" s="40">
        <f t="shared" si="12"/>
        <v>0</v>
      </c>
      <c r="AM21" s="40">
        <f aca="true" t="shared" si="13" ref="AM21:BR21">SUM(AM22:AM27)</f>
        <v>0</v>
      </c>
      <c r="AN21" s="40">
        <f t="shared" si="13"/>
        <v>0</v>
      </c>
      <c r="AO21" s="40">
        <f t="shared" si="13"/>
        <v>0</v>
      </c>
      <c r="AP21" s="40">
        <f t="shared" si="13"/>
        <v>0</v>
      </c>
      <c r="AQ21" s="40">
        <f t="shared" si="13"/>
        <v>0</v>
      </c>
      <c r="AR21" s="40">
        <f t="shared" si="13"/>
        <v>0</v>
      </c>
      <c r="AS21" s="40">
        <f t="shared" si="13"/>
        <v>0</v>
      </c>
      <c r="AT21" s="40">
        <f t="shared" si="13"/>
        <v>0</v>
      </c>
      <c r="AU21" s="40">
        <f t="shared" si="13"/>
        <v>0</v>
      </c>
      <c r="AV21" s="40">
        <f t="shared" si="13"/>
        <v>0</v>
      </c>
      <c r="AW21" s="40">
        <f t="shared" si="13"/>
        <v>0</v>
      </c>
      <c r="AX21" s="40">
        <f t="shared" si="13"/>
        <v>0</v>
      </c>
      <c r="AY21" s="40">
        <f t="shared" si="13"/>
        <v>0</v>
      </c>
      <c r="AZ21" s="40">
        <f t="shared" si="13"/>
        <v>0</v>
      </c>
      <c r="BA21" s="40">
        <f t="shared" si="13"/>
        <v>0</v>
      </c>
      <c r="BB21" s="40">
        <f t="shared" si="13"/>
        <v>0</v>
      </c>
      <c r="BC21" s="40">
        <f t="shared" si="13"/>
        <v>0</v>
      </c>
      <c r="BD21" s="40">
        <f t="shared" si="13"/>
        <v>0</v>
      </c>
      <c r="BE21" s="40">
        <f t="shared" si="13"/>
        <v>0</v>
      </c>
      <c r="BF21" s="40">
        <f t="shared" si="13"/>
        <v>0</v>
      </c>
      <c r="BG21" s="40">
        <f t="shared" si="13"/>
        <v>0</v>
      </c>
      <c r="BH21" s="40">
        <f t="shared" si="13"/>
        <v>0</v>
      </c>
      <c r="BI21" s="40">
        <f t="shared" si="13"/>
        <v>0</v>
      </c>
      <c r="BJ21" s="40">
        <f t="shared" si="13"/>
        <v>0</v>
      </c>
      <c r="BK21" s="40">
        <f t="shared" si="13"/>
        <v>0</v>
      </c>
      <c r="BL21" s="40">
        <f t="shared" si="13"/>
        <v>0</v>
      </c>
      <c r="BM21" s="40">
        <f t="shared" si="13"/>
        <v>0</v>
      </c>
      <c r="BN21" s="40">
        <f t="shared" si="13"/>
        <v>0</v>
      </c>
      <c r="BO21" s="40">
        <f t="shared" si="13"/>
        <v>0</v>
      </c>
      <c r="BP21" s="40">
        <f t="shared" si="13"/>
        <v>0</v>
      </c>
      <c r="BQ21" s="40">
        <f t="shared" si="13"/>
        <v>0</v>
      </c>
      <c r="BR21" s="40">
        <f t="shared" si="13"/>
        <v>0</v>
      </c>
      <c r="BS21" s="40">
        <f>SUM(BS22:BS27)</f>
        <v>0</v>
      </c>
      <c r="BT21" s="40">
        <f>SUM(BT22:BT27)</f>
        <v>0</v>
      </c>
      <c r="BU21" s="40">
        <f>SUM(BU22:BU27)</f>
        <v>0</v>
      </c>
      <c r="BV21" s="40">
        <f>SUM(BV22:BV27)</f>
        <v>0</v>
      </c>
      <c r="BW21" s="40">
        <f>SUM(BW22:BW27)</f>
        <v>0</v>
      </c>
      <c r="BX21" s="40">
        <f>SUM(BX22:BX27)</f>
        <v>0</v>
      </c>
      <c r="BY21" s="40">
        <f>SUM(BY22:BY27)</f>
        <v>0</v>
      </c>
      <c r="BZ21" s="40">
        <f>SUM(BZ22:BZ27)</f>
        <v>0</v>
      </c>
      <c r="CA21" s="40">
        <f>SUM(CA22:CA27)</f>
        <v>0</v>
      </c>
      <c r="CB21" s="40">
        <f>SUM(CB22:CB27)</f>
        <v>0</v>
      </c>
      <c r="CC21" s="40"/>
      <c r="CD21" s="40"/>
      <c r="CE21" s="40"/>
      <c r="CF21" s="124">
        <f>SUM(CF22:CF26)</f>
        <v>413300</v>
      </c>
      <c r="CG21" s="5"/>
    </row>
    <row r="22" spans="1:85" ht="93">
      <c r="A22" s="20"/>
      <c r="B22" s="45">
        <v>150101</v>
      </c>
      <c r="C22" s="95" t="s">
        <v>115</v>
      </c>
      <c r="D22" s="80" t="s">
        <v>99</v>
      </c>
      <c r="E22" s="107">
        <v>3132</v>
      </c>
      <c r="F22" s="131" t="s">
        <v>127</v>
      </c>
      <c r="G22" s="8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37"/>
      <c r="W22" s="36"/>
      <c r="X22" s="36"/>
      <c r="Y22" s="36"/>
      <c r="Z22" s="30"/>
      <c r="AA22" s="30"/>
      <c r="AB22" s="30"/>
      <c r="AC22" s="36"/>
      <c r="AD22" s="36"/>
      <c r="AE22" s="36"/>
      <c r="AF22" s="36"/>
      <c r="AG22" s="36"/>
      <c r="AH22" s="30"/>
      <c r="AI22" s="36"/>
      <c r="AJ22" s="30"/>
      <c r="AK22" s="36"/>
      <c r="AL22" s="36"/>
      <c r="AM22" s="36"/>
      <c r="AN22" s="36"/>
      <c r="AO22" s="36"/>
      <c r="AP22" s="37"/>
      <c r="AQ22" s="36"/>
      <c r="AR22" s="30"/>
      <c r="AS22" s="36"/>
      <c r="AT22" s="36"/>
      <c r="AU22" s="36"/>
      <c r="AV22" s="30"/>
      <c r="AW22" s="30"/>
      <c r="AX22" s="30"/>
      <c r="AY22" s="30"/>
      <c r="AZ22" s="30"/>
      <c r="BA22" s="36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69">
        <v>40000</v>
      </c>
      <c r="CG22" s="64"/>
    </row>
    <row r="23" spans="1:85" ht="62.25" customHeight="1">
      <c r="A23" s="20"/>
      <c r="B23" s="45">
        <v>150101</v>
      </c>
      <c r="C23" s="95" t="s">
        <v>115</v>
      </c>
      <c r="D23" s="80" t="s">
        <v>99</v>
      </c>
      <c r="E23" s="107">
        <v>3132</v>
      </c>
      <c r="F23" s="130" t="s">
        <v>119</v>
      </c>
      <c r="G23" s="90"/>
      <c r="H23" s="36"/>
      <c r="I23" s="36"/>
      <c r="J23" s="36"/>
      <c r="K23" s="36"/>
      <c r="L23" s="36"/>
      <c r="M23" s="36"/>
      <c r="N23" s="36"/>
      <c r="O23" s="54"/>
      <c r="P23" s="36"/>
      <c r="Q23" s="36"/>
      <c r="R23" s="36"/>
      <c r="S23" s="36"/>
      <c r="T23" s="36"/>
      <c r="U23" s="55"/>
      <c r="V23" s="55"/>
      <c r="W23" s="36"/>
      <c r="X23" s="36"/>
      <c r="Y23" s="36"/>
      <c r="Z23" s="30"/>
      <c r="AA23" s="30"/>
      <c r="AB23" s="30"/>
      <c r="AC23" s="36"/>
      <c r="AD23" s="36"/>
      <c r="AE23" s="36"/>
      <c r="AF23" s="36"/>
      <c r="AG23" s="36"/>
      <c r="AH23" s="30"/>
      <c r="AI23" s="36"/>
      <c r="AJ23" s="30"/>
      <c r="AK23" s="36"/>
      <c r="AL23" s="36"/>
      <c r="AM23" s="36"/>
      <c r="AN23" s="36"/>
      <c r="AO23" s="36"/>
      <c r="AP23" s="55"/>
      <c r="AQ23" s="36"/>
      <c r="AR23" s="30"/>
      <c r="AS23" s="36"/>
      <c r="AT23" s="36"/>
      <c r="AU23" s="36"/>
      <c r="AV23" s="30"/>
      <c r="AW23" s="30"/>
      <c r="AX23" s="56"/>
      <c r="AY23" s="30"/>
      <c r="AZ23" s="30"/>
      <c r="BA23" s="36"/>
      <c r="BB23" s="30"/>
      <c r="BC23" s="30"/>
      <c r="BD23" s="30"/>
      <c r="BE23" s="30"/>
      <c r="BF23" s="30"/>
      <c r="BG23" s="30"/>
      <c r="BH23" s="36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6"/>
      <c r="BY23" s="30"/>
      <c r="BZ23" s="30"/>
      <c r="CA23" s="30"/>
      <c r="CB23" s="30"/>
      <c r="CC23" s="74"/>
      <c r="CD23" s="30"/>
      <c r="CE23" s="30"/>
      <c r="CF23" s="69">
        <v>40000</v>
      </c>
      <c r="CG23" s="65"/>
    </row>
    <row r="24" spans="1:85" ht="78.75" customHeight="1">
      <c r="A24" s="20"/>
      <c r="B24" s="59">
        <v>150101</v>
      </c>
      <c r="C24" s="95" t="s">
        <v>115</v>
      </c>
      <c r="D24" s="80" t="s">
        <v>99</v>
      </c>
      <c r="E24" s="107">
        <v>3132</v>
      </c>
      <c r="F24" s="131" t="s">
        <v>128</v>
      </c>
      <c r="G24" s="91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60"/>
      <c r="V24" s="60"/>
      <c r="W24" s="57"/>
      <c r="X24" s="57"/>
      <c r="Y24" s="57"/>
      <c r="Z24" s="30"/>
      <c r="AA24" s="30"/>
      <c r="AB24" s="30"/>
      <c r="AC24" s="36"/>
      <c r="AD24" s="36"/>
      <c r="AE24" s="36"/>
      <c r="AF24" s="36"/>
      <c r="AG24" s="36"/>
      <c r="AH24" s="30"/>
      <c r="AI24" s="36"/>
      <c r="AJ24" s="30"/>
      <c r="AK24" s="36"/>
      <c r="AL24" s="36"/>
      <c r="AM24" s="36"/>
      <c r="AN24" s="36"/>
      <c r="AO24" s="36"/>
      <c r="AP24" s="60"/>
      <c r="AQ24" s="57"/>
      <c r="AR24" s="30"/>
      <c r="AS24" s="57"/>
      <c r="AT24" s="30"/>
      <c r="AU24" s="57"/>
      <c r="AV24" s="30"/>
      <c r="AW24" s="30"/>
      <c r="AX24" s="30"/>
      <c r="AY24" s="30"/>
      <c r="AZ24" s="30"/>
      <c r="BA24" s="57"/>
      <c r="BB24" s="30"/>
      <c r="BC24" s="30"/>
      <c r="BD24" s="30"/>
      <c r="BE24" s="57"/>
      <c r="BF24" s="30"/>
      <c r="BG24" s="30"/>
      <c r="BH24" s="57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57"/>
      <c r="BY24" s="30"/>
      <c r="BZ24" s="30"/>
      <c r="CA24" s="30"/>
      <c r="CB24" s="30"/>
      <c r="CC24" s="30"/>
      <c r="CD24" s="30"/>
      <c r="CE24" s="30"/>
      <c r="CF24" s="68">
        <v>40000</v>
      </c>
      <c r="CG24" s="65"/>
    </row>
    <row r="25" spans="1:85" ht="58.5" customHeight="1">
      <c r="A25" s="20"/>
      <c r="B25" s="45">
        <v>150101</v>
      </c>
      <c r="C25" s="95" t="s">
        <v>115</v>
      </c>
      <c r="D25" s="80" t="s">
        <v>99</v>
      </c>
      <c r="E25" s="107">
        <v>3132</v>
      </c>
      <c r="F25" s="132" t="s">
        <v>129</v>
      </c>
      <c r="G25" s="90"/>
      <c r="H25" s="36"/>
      <c r="I25" s="36"/>
      <c r="J25" s="36"/>
      <c r="K25" s="36"/>
      <c r="L25" s="36"/>
      <c r="M25" s="36"/>
      <c r="N25" s="36"/>
      <c r="O25" s="54"/>
      <c r="P25" s="36"/>
      <c r="Q25" s="36"/>
      <c r="R25" s="36"/>
      <c r="S25" s="36"/>
      <c r="T25" s="36"/>
      <c r="U25" s="55"/>
      <c r="V25" s="55"/>
      <c r="W25" s="57"/>
      <c r="X25" s="57"/>
      <c r="Y25" s="57"/>
      <c r="Z25" s="30"/>
      <c r="AA25" s="30"/>
      <c r="AB25" s="30"/>
      <c r="AC25" s="36"/>
      <c r="AD25" s="36"/>
      <c r="AE25" s="36"/>
      <c r="AF25" s="36"/>
      <c r="AG25" s="36"/>
      <c r="AH25" s="30"/>
      <c r="AI25" s="58"/>
      <c r="AJ25" s="30"/>
      <c r="AK25" s="36"/>
      <c r="AL25" s="36"/>
      <c r="AM25" s="36"/>
      <c r="AN25" s="36"/>
      <c r="AO25" s="36"/>
      <c r="AP25" s="55"/>
      <c r="AQ25" s="36"/>
      <c r="AR25" s="30"/>
      <c r="AS25" s="36"/>
      <c r="AT25" s="36"/>
      <c r="AU25" s="36"/>
      <c r="AV25" s="30"/>
      <c r="AW25" s="30"/>
      <c r="AX25" s="30"/>
      <c r="AY25" s="30"/>
      <c r="AZ25" s="30"/>
      <c r="BA25" s="36"/>
      <c r="BB25" s="36"/>
      <c r="BC25" s="30"/>
      <c r="BD25" s="36"/>
      <c r="BE25" s="36"/>
      <c r="BF25" s="36"/>
      <c r="BG25" s="36"/>
      <c r="BH25" s="36"/>
      <c r="BI25" s="36"/>
      <c r="BJ25" s="36"/>
      <c r="BK25" s="36"/>
      <c r="BL25" s="36"/>
      <c r="BM25" s="30"/>
      <c r="BN25" s="30"/>
      <c r="BO25" s="57"/>
      <c r="BP25" s="36"/>
      <c r="BQ25" s="36"/>
      <c r="BR25" s="36"/>
      <c r="BS25" s="36"/>
      <c r="BT25" s="30"/>
      <c r="BU25" s="30"/>
      <c r="BV25" s="36"/>
      <c r="BW25" s="36"/>
      <c r="BX25" s="36"/>
      <c r="BY25" s="36"/>
      <c r="BZ25" s="36"/>
      <c r="CA25" s="36"/>
      <c r="CB25" s="72"/>
      <c r="CC25" s="30"/>
      <c r="CD25" s="30"/>
      <c r="CE25" s="30"/>
      <c r="CF25" s="134">
        <v>174868</v>
      </c>
      <c r="CG25" s="66"/>
    </row>
    <row r="26" spans="1:86" ht="62.25">
      <c r="A26" s="20"/>
      <c r="B26" s="45">
        <v>150101</v>
      </c>
      <c r="C26" s="95" t="s">
        <v>115</v>
      </c>
      <c r="D26" s="2" t="s">
        <v>99</v>
      </c>
      <c r="E26" s="107">
        <v>3142</v>
      </c>
      <c r="F26" s="133" t="s">
        <v>130</v>
      </c>
      <c r="G26" s="90"/>
      <c r="H26" s="36"/>
      <c r="I26" s="36"/>
      <c r="J26" s="36"/>
      <c r="K26" s="36"/>
      <c r="L26" s="36"/>
      <c r="M26" s="36"/>
      <c r="N26" s="36"/>
      <c r="O26" s="54"/>
      <c r="P26" s="36"/>
      <c r="Q26" s="36"/>
      <c r="R26" s="36"/>
      <c r="S26" s="36"/>
      <c r="T26" s="36"/>
      <c r="U26" s="55"/>
      <c r="V26" s="55"/>
      <c r="W26" s="57"/>
      <c r="X26" s="57"/>
      <c r="Y26" s="57"/>
      <c r="Z26" s="30"/>
      <c r="AA26" s="30"/>
      <c r="AB26" s="30"/>
      <c r="AC26" s="36"/>
      <c r="AD26" s="36"/>
      <c r="AE26" s="36"/>
      <c r="AF26" s="36"/>
      <c r="AG26" s="36"/>
      <c r="AH26" s="30"/>
      <c r="AI26" s="36"/>
      <c r="AJ26" s="30"/>
      <c r="AK26" s="36"/>
      <c r="AL26" s="36"/>
      <c r="AM26" s="36"/>
      <c r="AN26" s="36"/>
      <c r="AO26" s="36"/>
      <c r="AP26" s="55"/>
      <c r="AQ26" s="36"/>
      <c r="AR26" s="30"/>
      <c r="AS26" s="36"/>
      <c r="AT26" s="36"/>
      <c r="AU26" s="36"/>
      <c r="AV26" s="30"/>
      <c r="AW26" s="30"/>
      <c r="AX26" s="30"/>
      <c r="AY26" s="30"/>
      <c r="AZ26" s="30"/>
      <c r="BA26" s="36"/>
      <c r="BB26" s="30"/>
      <c r="BC26" s="30"/>
      <c r="BD26" s="30"/>
      <c r="BE26" s="30"/>
      <c r="BF26" s="30"/>
      <c r="BG26" s="30"/>
      <c r="BH26" s="36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6"/>
      <c r="BY26" s="30"/>
      <c r="BZ26" s="30"/>
      <c r="CA26" s="30"/>
      <c r="CB26" s="73"/>
      <c r="CC26" s="30"/>
      <c r="CD26" s="30"/>
      <c r="CE26" s="30"/>
      <c r="CF26" s="69">
        <v>118432</v>
      </c>
      <c r="CG26" s="67"/>
      <c r="CH26" s="22"/>
    </row>
    <row r="27" spans="1:85" ht="33" customHeight="1">
      <c r="A27" s="20"/>
      <c r="B27" s="120">
        <v>48</v>
      </c>
      <c r="C27" s="120"/>
      <c r="D27" s="116" t="s">
        <v>122</v>
      </c>
      <c r="E27" s="108"/>
      <c r="F27" s="129"/>
      <c r="G27" s="93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8">
        <f>CF28</f>
        <v>9900</v>
      </c>
      <c r="CG27" s="66"/>
    </row>
    <row r="28" spans="2:84" ht="27">
      <c r="B28" s="121">
        <v>10116</v>
      </c>
      <c r="C28" s="122" t="s">
        <v>114</v>
      </c>
      <c r="D28" s="84" t="s">
        <v>105</v>
      </c>
      <c r="E28" s="109">
        <v>3110</v>
      </c>
      <c r="F28" s="2" t="s">
        <v>0</v>
      </c>
      <c r="G28" s="92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8">
        <v>9900</v>
      </c>
    </row>
    <row r="29" spans="2:84" ht="15">
      <c r="B29" s="120">
        <v>75</v>
      </c>
      <c r="C29" s="120"/>
      <c r="D29" s="83" t="s">
        <v>104</v>
      </c>
      <c r="E29" s="110"/>
      <c r="F29" s="77"/>
      <c r="G29" s="93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8">
        <f>CF30</f>
        <v>30000</v>
      </c>
    </row>
    <row r="30" spans="2:84" ht="27">
      <c r="B30" s="121">
        <v>10116</v>
      </c>
      <c r="C30" s="122" t="s">
        <v>114</v>
      </c>
      <c r="D30" s="84" t="s">
        <v>105</v>
      </c>
      <c r="E30" s="109">
        <v>3110</v>
      </c>
      <c r="F30" s="2" t="s">
        <v>0</v>
      </c>
      <c r="G30" s="92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8">
        <v>30000</v>
      </c>
    </row>
    <row r="31" spans="2:84" ht="15">
      <c r="B31" s="123"/>
      <c r="C31" s="123"/>
      <c r="D31" s="99" t="s">
        <v>103</v>
      </c>
      <c r="E31" s="99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128">
        <f>CF12+CF14+CF17+CF19+CF21+CF27+CF29</f>
        <v>649280</v>
      </c>
    </row>
    <row r="32" spans="2:87" ht="15">
      <c r="B32" s="100"/>
      <c r="C32" s="100"/>
      <c r="D32" s="101"/>
      <c r="E32" s="101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2"/>
      <c r="CG32" s="22"/>
      <c r="CH32" s="22"/>
      <c r="CI32" s="22"/>
    </row>
    <row r="33" spans="2:86" ht="12.75">
      <c r="B33" s="29"/>
      <c r="C33" s="29"/>
      <c r="D33" s="29" t="s">
        <v>106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 t="s">
        <v>101</v>
      </c>
      <c r="CE33" s="29"/>
      <c r="CF33" s="29"/>
      <c r="CG33" s="71"/>
      <c r="CH33" s="71"/>
    </row>
    <row r="34" spans="2:8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E34" s="29"/>
      <c r="CF34" s="29"/>
      <c r="CG34" s="71"/>
      <c r="CH34" s="71"/>
    </row>
    <row r="35" spans="2:8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71"/>
      <c r="CH35" s="71"/>
    </row>
    <row r="36" spans="2:86" ht="12.7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71"/>
      <c r="CH36" s="71"/>
    </row>
    <row r="37" spans="2:86" ht="12.7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71"/>
      <c r="CH37" s="71"/>
    </row>
    <row r="38" spans="2:86" ht="12.7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71"/>
      <c r="CH38" s="71"/>
    </row>
    <row r="39" spans="2:86" ht="12.7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71"/>
      <c r="CH39" s="71"/>
    </row>
    <row r="40" spans="2:86" ht="12.7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71"/>
      <c r="CH40" s="71"/>
    </row>
    <row r="41" spans="2:86" ht="12.7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71"/>
      <c r="CH41" s="71"/>
    </row>
    <row r="42" spans="2:86" ht="12.7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71"/>
      <c r="CH42" s="71"/>
    </row>
    <row r="43" spans="2:86" ht="12.7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71"/>
      <c r="CH43" s="71"/>
    </row>
    <row r="44" spans="2:86" ht="12.7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71"/>
      <c r="CH44" s="71"/>
    </row>
    <row r="45" spans="2:86" ht="12.7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71"/>
      <c r="CH45" s="71"/>
    </row>
    <row r="46" spans="2:86" ht="12.7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71"/>
      <c r="CH46" s="71"/>
    </row>
    <row r="47" spans="2:86" ht="12.7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71"/>
      <c r="CH47" s="71"/>
    </row>
    <row r="48" spans="2:86" ht="12.7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71"/>
      <c r="CH48" s="71"/>
    </row>
    <row r="49" spans="2:84" ht="12.75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8"/>
      <c r="CE49" s="28"/>
      <c r="CF49" s="28"/>
    </row>
    <row r="50" spans="2:84" ht="12.75">
      <c r="B50" s="28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8"/>
      <c r="CE50" s="28"/>
      <c r="CF50" s="28"/>
    </row>
    <row r="51" spans="2:84" ht="12.75">
      <c r="B51" s="28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8"/>
      <c r="CE51" s="28"/>
      <c r="CF51" s="28"/>
    </row>
    <row r="52" spans="2:84" ht="12.75">
      <c r="B52" s="28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8"/>
      <c r="CE52" s="28"/>
      <c r="CF52" s="28"/>
    </row>
    <row r="53" spans="2:84" ht="12.75">
      <c r="B53" s="28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8"/>
      <c r="CE53" s="28"/>
      <c r="CF53" s="28"/>
    </row>
    <row r="54" spans="2:84" ht="12.75">
      <c r="B54" s="28"/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8"/>
      <c r="CE54" s="28"/>
      <c r="CF54" s="28"/>
    </row>
    <row r="55" spans="2:84" ht="12.75">
      <c r="B55" s="28"/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8"/>
      <c r="CE55" s="28"/>
      <c r="CF55" s="28"/>
    </row>
    <row r="56" spans="2:84" ht="12.75">
      <c r="B56" s="28"/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8"/>
      <c r="CE56" s="28"/>
      <c r="CF56" s="28"/>
    </row>
    <row r="57" spans="2:84" ht="12.75">
      <c r="B57" s="28"/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8"/>
      <c r="CE57" s="28"/>
      <c r="CF57" s="28"/>
    </row>
    <row r="58" spans="2:84" ht="12.75">
      <c r="B58" s="28"/>
      <c r="C58" s="2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8"/>
      <c r="CE58" s="28"/>
      <c r="CF58" s="28"/>
    </row>
    <row r="59" spans="2:84" ht="12.75">
      <c r="B59" s="28"/>
      <c r="C59" s="2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8"/>
      <c r="CE59" s="28"/>
      <c r="CF59" s="28"/>
    </row>
    <row r="60" spans="2:84" ht="12.75">
      <c r="B60" s="28"/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8"/>
      <c r="CE60" s="28"/>
      <c r="CF60" s="28"/>
    </row>
    <row r="61" spans="4:81" ht="12.75"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</row>
    <row r="62" spans="4:81" ht="12.75"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</row>
    <row r="63" spans="4:81" ht="12.75"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</row>
    <row r="64" spans="4:81" ht="12.75"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</row>
    <row r="65" spans="4:81" ht="12.75"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</row>
    <row r="66" spans="4:81" ht="12.75"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</row>
    <row r="67" spans="4:81" ht="12.75"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</row>
    <row r="68" spans="4:81" ht="12.75"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</row>
    <row r="69" spans="4:81" ht="12.75"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</row>
    <row r="70" spans="4:81" ht="12.75"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</row>
    <row r="71" spans="4:81" ht="12.75"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</row>
    <row r="72" spans="4:81" ht="12.75"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</row>
    <row r="73" spans="4:81" ht="12.75"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</row>
    <row r="74" spans="4:81" ht="12.75"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</row>
    <row r="75" spans="4:81" ht="12.75"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</row>
    <row r="76" spans="4:81" ht="12.75"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</row>
    <row r="77" spans="4:81" ht="12.75"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</row>
    <row r="78" spans="4:81" ht="12.75"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</row>
    <row r="79" spans="4:81" ht="12.75"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</row>
    <row r="80" spans="4:81" ht="12.75"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</row>
    <row r="81" spans="4:81" ht="12.75"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</row>
    <row r="82" spans="4:81" ht="12.75"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</row>
    <row r="83" spans="4:81" ht="12.75"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</row>
    <row r="84" spans="4:81" ht="12.75"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</row>
    <row r="85" spans="4:81" ht="12.75"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</row>
    <row r="86" spans="4:81" ht="12.75"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</row>
    <row r="87" spans="4:81" ht="12.75"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</row>
    <row r="88" spans="4:81" ht="12.75"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</row>
    <row r="89" spans="4:81" ht="12.75"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</row>
    <row r="90" spans="4:81" ht="12.75"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</row>
    <row r="91" spans="4:81" ht="12.75"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</row>
    <row r="92" spans="4:81" ht="12.75"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</row>
    <row r="93" spans="4:81" ht="12.75"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</row>
    <row r="94" spans="4:81" ht="12.75"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</row>
    <row r="95" spans="4:81" ht="12.75"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</row>
    <row r="96" spans="4:81" ht="12.75"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</row>
    <row r="97" spans="4:81" ht="12.75"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</row>
    <row r="98" spans="4:81" ht="12.75"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</row>
    <row r="99" spans="4:81" ht="12.75"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</row>
    <row r="100" spans="4:81" ht="12.75"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</row>
    <row r="101" spans="4:81" ht="12.75"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</row>
    <row r="102" spans="4:81" ht="12.75"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</row>
    <row r="103" spans="4:81" ht="12.75"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</row>
    <row r="104" spans="4:81" ht="12.75"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</row>
    <row r="105" spans="4:81" ht="12.75"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</row>
    <row r="106" spans="4:81" ht="12.75"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</row>
    <row r="107" spans="4:81" ht="12.75"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</row>
    <row r="108" spans="4:81" ht="12.75"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</row>
    <row r="109" spans="4:81" ht="12.75"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</row>
    <row r="110" spans="4:81" ht="12.75"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</row>
    <row r="111" spans="4:81" ht="12.75"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</row>
    <row r="112" spans="4:81" ht="12.75"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</row>
    <row r="113" spans="4:81" ht="12.75"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</row>
    <row r="114" spans="4:81" ht="12.75"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</row>
    <row r="115" spans="4:81" ht="12.75"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</row>
    <row r="116" spans="4:81" ht="12.75"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</row>
    <row r="117" spans="4:81" ht="12.75"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</row>
    <row r="118" spans="4:81" ht="12.75"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</row>
    <row r="119" spans="4:81" ht="12.75"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</row>
    <row r="120" spans="4:81" ht="12.75"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</row>
    <row r="121" spans="4:81" ht="12.75"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</row>
    <row r="122" spans="4:81" ht="12.75"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</row>
    <row r="123" spans="4:81" ht="12.75"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</row>
    <row r="124" spans="4:81" ht="12.75"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</row>
    <row r="125" spans="4:81" ht="12.75"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</row>
    <row r="126" spans="4:81" ht="12.75"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</row>
    <row r="127" spans="4:81" ht="12.75"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</row>
    <row r="128" spans="4:81" ht="12.75"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</row>
  </sheetData>
  <sheetProtection/>
  <mergeCells count="15">
    <mergeCell ref="B10:B11"/>
    <mergeCell ref="C10:C11"/>
    <mergeCell ref="D10:D11"/>
    <mergeCell ref="E10:E11"/>
    <mergeCell ref="CE10:CE11"/>
    <mergeCell ref="CF10:CF11"/>
    <mergeCell ref="K10:K11"/>
    <mergeCell ref="F10:F11"/>
    <mergeCell ref="CC10:CC11"/>
    <mergeCell ref="CD10:CD11"/>
    <mergeCell ref="G10:G11"/>
    <mergeCell ref="H10:H11"/>
    <mergeCell ref="I10:I11"/>
    <mergeCell ref="J10:J11"/>
    <mergeCell ref="D8:CF8"/>
  </mergeCells>
  <printOptions/>
  <pageMargins left="0.1968503937007874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Admin</cp:lastModifiedBy>
  <cp:lastPrinted>2015-01-16T11:49:21Z</cp:lastPrinted>
  <dcterms:created xsi:type="dcterms:W3CDTF">2013-01-17T08:38:53Z</dcterms:created>
  <dcterms:modified xsi:type="dcterms:W3CDTF">2015-01-21T06:27:11Z</dcterms:modified>
  <cp:category/>
  <cp:version/>
  <cp:contentType/>
  <cp:contentStatus/>
</cp:coreProperties>
</file>