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700" activeTab="1"/>
  </bookViews>
  <sheets>
    <sheet name="акт" sheetId="1" r:id="rId1"/>
    <sheet name="додатки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<sst xmlns="http://schemas.openxmlformats.org/spreadsheetml/2006/main" count="1952" uniqueCount="708">
  <si>
    <t>№з/п</t>
  </si>
  <si>
    <t>МВО</t>
  </si>
  <si>
    <t>сума</t>
  </si>
  <si>
    <t>Номер інвентарний</t>
  </si>
  <si>
    <t>знос</t>
  </si>
  <si>
    <t>рік випуску</t>
  </si>
  <si>
    <t>шт</t>
  </si>
  <si>
    <t>Монітор</t>
  </si>
  <si>
    <t>Системний блок</t>
  </si>
  <si>
    <t>Стіл маніпуляц</t>
  </si>
  <si>
    <t>системний блок</t>
  </si>
  <si>
    <t>Принтер</t>
  </si>
  <si>
    <t>кіль-кість</t>
  </si>
  <si>
    <t>Оди-ниці виміру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</si>
  <si>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</si>
  <si>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</si>
  <si>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</si>
  <si>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</si>
  <si>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</si>
  <si>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</si>
  <si>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</si>
  <si>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</si>
  <si>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</si>
  <si>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</si>
  <si>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</si>
  <si>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</si>
  <si>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</si>
  <si>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</si>
  <si>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</si>
  <si>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</si>
  <si>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</si>
  <si>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</si>
  <si>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</si>
  <si>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</si>
  <si>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</si>
  <si>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</si>
  <si>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</si>
  <si>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</si>
  <si>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</si>
  <si>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</si>
  <si>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</si>
  <si>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</si>
  <si>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</si>
  <si>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</si>
  <si>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</si>
  <si>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</si>
  <si>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</si>
  <si>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</si>
  <si>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</si>
  <si>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</si>
  <si>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</si>
  <si>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</si>
  <si>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</si>
  <si>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</si>
  <si>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</si>
  <si>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</si>
  <si>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</si>
  <si>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</si>
  <si>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</si>
  <si>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</si>
  <si>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</si>
  <si>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</si>
  <si>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</si>
  <si>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</si>
  <si>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</si>
  <si>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</si>
  <si>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</si>
  <si>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</si>
  <si>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</si>
  <si>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</si>
  <si>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</si>
  <si>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</si>
  <si>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</si>
  <si>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</si>
  <si>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</si>
  <si>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</si>
  <si>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Найменування ТМЦ</t>
  </si>
  <si>
    <t>кількість</t>
  </si>
  <si>
    <t>Одиниці виміру</t>
  </si>
  <si>
    <t>Рахунок</t>
  </si>
  <si>
    <t>Шафа для одягу</t>
  </si>
  <si>
    <t>Шафа картотечна</t>
  </si>
  <si>
    <t>Шафа 2х дверна</t>
  </si>
  <si>
    <t>Вішалки різні</t>
  </si>
  <si>
    <t>Кушетки</t>
  </si>
  <si>
    <t>Сейфи</t>
  </si>
  <si>
    <t>Стільці різні</t>
  </si>
  <si>
    <t>Табуретки</t>
  </si>
  <si>
    <t>Ковдра п-ш</t>
  </si>
  <si>
    <t>Пелюшки</t>
  </si>
  <si>
    <t>Подушки</t>
  </si>
  <si>
    <t>Простирадло</t>
  </si>
  <si>
    <t>відро для сміття</t>
  </si>
  <si>
    <t>подовжувач</t>
  </si>
  <si>
    <t>викрутка</t>
  </si>
  <si>
    <t>ножиці</t>
  </si>
  <si>
    <t>окуляри захисні</t>
  </si>
  <si>
    <t>мишка</t>
  </si>
  <si>
    <t>тонометр</t>
  </si>
  <si>
    <t>вогнегасник</t>
  </si>
  <si>
    <t>Додаток 1</t>
  </si>
  <si>
    <t>Найменування</t>
  </si>
  <si>
    <t>Кількість</t>
  </si>
  <si>
    <t>Сума</t>
  </si>
  <si>
    <t>Од.виміру</t>
  </si>
  <si>
    <t>номер автомобіля</t>
  </si>
  <si>
    <t>Бензин  А-92</t>
  </si>
  <si>
    <t>Л</t>
  </si>
  <si>
    <t>Додаток 2</t>
  </si>
  <si>
    <t>Додаток 3</t>
  </si>
  <si>
    <t>рахунок</t>
  </si>
  <si>
    <t>ЗАЗ СВ 35-73 АТ</t>
  </si>
  <si>
    <t>Дутка В.Г.</t>
  </si>
  <si>
    <t>Молібог В.В.</t>
  </si>
  <si>
    <t>63</t>
  </si>
  <si>
    <t>64</t>
  </si>
  <si>
    <t>65</t>
  </si>
  <si>
    <t>66</t>
  </si>
  <si>
    <t>67</t>
  </si>
  <si>
    <t>68</t>
  </si>
  <si>
    <t>пилка по дереву</t>
  </si>
  <si>
    <t>пилка по металу</t>
  </si>
  <si>
    <t>стамеска</t>
  </si>
  <si>
    <t>н-р ключів</t>
  </si>
  <si>
    <t>ключ трубний</t>
  </si>
  <si>
    <t>плоскогубці</t>
  </si>
  <si>
    <t>біта РНЧ</t>
  </si>
  <si>
    <t>калькулятор</t>
  </si>
  <si>
    <t>тионометр</t>
  </si>
  <si>
    <t>коробка стерилізаційна</t>
  </si>
  <si>
    <t>стетоскоп</t>
  </si>
  <si>
    <t>компакт</t>
  </si>
  <si>
    <t>шпатель</t>
  </si>
  <si>
    <t>штатив для перел.крові</t>
  </si>
  <si>
    <t>печатка трикутна</t>
  </si>
  <si>
    <t>штамп кутовий</t>
  </si>
  <si>
    <t xml:space="preserve">коробка стерилізаційна </t>
  </si>
  <si>
    <t>бікс</t>
  </si>
  <si>
    <t>відро пластм.</t>
  </si>
  <si>
    <t>корзина для сміття</t>
  </si>
  <si>
    <t>коробка стероилізаційна</t>
  </si>
  <si>
    <t>карнизи</t>
  </si>
  <si>
    <t>фонендоскоп</t>
  </si>
  <si>
    <t>пинцет</t>
  </si>
  <si>
    <t>печатка кругла</t>
  </si>
  <si>
    <t>клавіатура</t>
  </si>
  <si>
    <t>флешка</t>
  </si>
  <si>
    <t>тонометр Маклакова</t>
  </si>
  <si>
    <t>Дутка</t>
  </si>
  <si>
    <t>Шевченко</t>
  </si>
  <si>
    <t>Курочкіна</t>
  </si>
  <si>
    <t>Доленко</t>
  </si>
  <si>
    <t>Гладієнко</t>
  </si>
  <si>
    <t>Круш</t>
  </si>
  <si>
    <t>Кликова</t>
  </si>
  <si>
    <t>Молібог</t>
  </si>
  <si>
    <t>Скрипка</t>
  </si>
  <si>
    <t>Саса</t>
  </si>
  <si>
    <t>ПЕРЕДАВАЛЬНИЙ А К Т</t>
  </si>
  <si>
    <t>Ел кардіограф</t>
  </si>
  <si>
    <t>Холодильник Норд</t>
  </si>
  <si>
    <t>Системн блок</t>
  </si>
  <si>
    <t>монітор</t>
  </si>
  <si>
    <t>принтер</t>
  </si>
  <si>
    <t>факс</t>
  </si>
  <si>
    <t>лічильник звук</t>
  </si>
  <si>
    <t xml:space="preserve">Круш О </t>
  </si>
  <si>
    <t>Поправка</t>
  </si>
  <si>
    <t>Автомобіль ЗАЗ110206.32 СВ 35-73 АТ</t>
  </si>
  <si>
    <t>Барєр</t>
  </si>
  <si>
    <t>Рушник махр</t>
  </si>
  <si>
    <t>Гардінне полотно м</t>
  </si>
  <si>
    <t>Наволоки подушечні</t>
  </si>
  <si>
    <t xml:space="preserve">Рушник </t>
  </si>
  <si>
    <t>Підковдра</t>
  </si>
  <si>
    <t>Халат медичний</t>
  </si>
  <si>
    <t>Ковдра ватн</t>
  </si>
  <si>
    <t>гардінне полотно</t>
  </si>
  <si>
    <t xml:space="preserve">тюль </t>
  </si>
  <si>
    <t>Занавіски гардінні</t>
  </si>
  <si>
    <t>Занавіски гард</t>
  </si>
  <si>
    <t>Занавіски гардінні(тюль)</t>
  </si>
  <si>
    <t>Матрас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</si>
  <si>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</si>
  <si>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</si>
  <si>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</si>
  <si>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</si>
  <si>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</si>
  <si>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</si>
  <si>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</si>
  <si>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</si>
  <si>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</si>
  <si>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</si>
  <si>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</si>
  <si>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</si>
  <si>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</si>
  <si>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</si>
  <si>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</si>
  <si>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</si>
  <si>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</si>
  <si>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</si>
  <si>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</si>
  <si>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</si>
  <si>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</si>
  <si>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</si>
  <si>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</si>
  <si>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</si>
  <si>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</si>
  <si>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</si>
  <si>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</si>
  <si>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</si>
  <si>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</si>
  <si>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</si>
  <si>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</si>
  <si>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</si>
  <si>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</si>
  <si>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</si>
  <si>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</si>
  <si>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</si>
  <si>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</si>
  <si>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</si>
  <si>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</si>
  <si>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</si>
  <si>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</si>
  <si>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</si>
  <si>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</si>
  <si>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</si>
  <si>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</si>
  <si>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</si>
  <si>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</si>
  <si>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</si>
  <si>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</si>
  <si>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</si>
  <si>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</si>
  <si>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</si>
  <si>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</si>
  <si>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</si>
  <si>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</si>
  <si>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</si>
  <si>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</si>
  <si>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</si>
  <si>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</si>
  <si>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</si>
  <si>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</si>
  <si>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</si>
  <si>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</si>
  <si>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</si>
  <si>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</si>
  <si>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Стіл однотумб</t>
  </si>
  <si>
    <t>Стіл для відвідув</t>
  </si>
  <si>
    <t>Вішалки різнзні</t>
  </si>
  <si>
    <t>Лавки</t>
  </si>
  <si>
    <t>Топчан</t>
  </si>
  <si>
    <t>Холодильник Самсунг</t>
  </si>
  <si>
    <t>Банкетки</t>
  </si>
  <si>
    <t>Столи різні</t>
  </si>
  <si>
    <t>Картотека</t>
  </si>
  <si>
    <t>Опромінювач</t>
  </si>
  <si>
    <t>Кипятильник</t>
  </si>
  <si>
    <t>Телефон</t>
  </si>
  <si>
    <t>тумбочки</t>
  </si>
  <si>
    <t>сейф</t>
  </si>
  <si>
    <t>штатив</t>
  </si>
  <si>
    <t>картотека</t>
  </si>
  <si>
    <t>глюкометр</t>
  </si>
  <si>
    <t>Сейф</t>
  </si>
  <si>
    <t>тумбочко</t>
  </si>
  <si>
    <t>Полка книжкова</t>
  </si>
  <si>
    <t>Шафа для паперів</t>
  </si>
  <si>
    <t>Поличка книжкова</t>
  </si>
  <si>
    <t>Швафи медичні</t>
  </si>
  <si>
    <t>Модем</t>
  </si>
  <si>
    <t>ДБЖ</t>
  </si>
  <si>
    <t>Пам'ять</t>
  </si>
  <si>
    <t>Процесор</t>
  </si>
  <si>
    <t>Ваги електричні</t>
  </si>
  <si>
    <t>Юніор</t>
  </si>
  <si>
    <t>Шафа мед. різн</t>
  </si>
  <si>
    <t>Стіл інструментальний</t>
  </si>
  <si>
    <t>Стіл письмовий білий</t>
  </si>
  <si>
    <t>Магнітер</t>
  </si>
  <si>
    <t>Солюкс портативний</t>
  </si>
  <si>
    <t>А-т Поток</t>
  </si>
  <si>
    <t>Шафа біла</t>
  </si>
  <si>
    <t>Штатив ШДВ</t>
  </si>
  <si>
    <t>Столи</t>
  </si>
  <si>
    <t>Ростоиір</t>
  </si>
  <si>
    <t>А-т УВЧ-66</t>
  </si>
  <si>
    <t>Інгалятор</t>
  </si>
  <si>
    <t>Глюкометр</t>
  </si>
  <si>
    <t>Шафа</t>
  </si>
  <si>
    <t>А-т УТН-1</t>
  </si>
  <si>
    <t>Щит металевий</t>
  </si>
  <si>
    <t>крісло ткомфорт</t>
  </si>
  <si>
    <t>стілець ISO</t>
  </si>
  <si>
    <t>комплект меблів</t>
  </si>
  <si>
    <t>стіл письмовий</t>
  </si>
  <si>
    <t>МФУ</t>
  </si>
  <si>
    <t>антрісоль</t>
  </si>
  <si>
    <t>кушетки</t>
  </si>
  <si>
    <t>банкетки</t>
  </si>
  <si>
    <t>стіл 1-2 тумбовий</t>
  </si>
  <si>
    <t>стільці</t>
  </si>
  <si>
    <t>табуретка</t>
  </si>
  <si>
    <t>полка книжна</t>
  </si>
  <si>
    <t>шафа книжн</t>
  </si>
  <si>
    <t>картина ,,ромашки,,</t>
  </si>
  <si>
    <t>столи різні</t>
  </si>
  <si>
    <t>стільці різні</t>
  </si>
  <si>
    <t>тумба</t>
  </si>
  <si>
    <t>шафи плат</t>
  </si>
  <si>
    <t>шафа книжкова</t>
  </si>
  <si>
    <t>шафа скло</t>
  </si>
  <si>
    <t>полиця книж</t>
  </si>
  <si>
    <t>зеркало тумба</t>
  </si>
  <si>
    <t>шафа для медикаментів</t>
  </si>
  <si>
    <t>сейфи</t>
  </si>
  <si>
    <t>шафа картотечна</t>
  </si>
  <si>
    <t>жалюзі шт</t>
  </si>
  <si>
    <t>стіл маніпул</t>
  </si>
  <si>
    <t>лампа бактерицидна</t>
  </si>
  <si>
    <t>Джерело безпереб живлення</t>
  </si>
  <si>
    <t>крісло до компютера</t>
  </si>
  <si>
    <t>жалюзі м2</t>
  </si>
  <si>
    <t>Power</t>
  </si>
  <si>
    <t>аетрісоль</t>
  </si>
  <si>
    <t>шафи різні</t>
  </si>
  <si>
    <t>кушетка</t>
  </si>
  <si>
    <t>стіл 1 тумбовий</t>
  </si>
  <si>
    <t>стіл журнальний</t>
  </si>
  <si>
    <t>стіл 2х тумбовий</t>
  </si>
  <si>
    <t>ліжко односпальне</t>
  </si>
  <si>
    <t>РАЗОМ по МШП</t>
  </si>
  <si>
    <t xml:space="preserve">РАЗОМ по основних засобах </t>
  </si>
  <si>
    <t>Гараж із 3х боксів</t>
  </si>
  <si>
    <t>Нежитлова буд амбулаторії</t>
  </si>
  <si>
    <t>Додаток 4</t>
  </si>
  <si>
    <t>м.Прилуки</t>
  </si>
  <si>
    <t>ЗАТВЕРДЖУЮ</t>
  </si>
  <si>
    <t>Члени комісії:</t>
  </si>
  <si>
    <t xml:space="preserve">  головний лікар КЗ"ПМЦПМСД"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</si>
  <si>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Слободенюк Л.В.</t>
  </si>
  <si>
    <t>Томюк В.О.</t>
  </si>
  <si>
    <t>Кур"ян В.В.</t>
  </si>
  <si>
    <t>начальник МТВ КЛПЗ"ПЦМЛ"</t>
  </si>
  <si>
    <t>Тищенко Я.М.</t>
  </si>
  <si>
    <t xml:space="preserve">юрисконсульт КЛПЗ "ПЦМЛ" </t>
  </si>
  <si>
    <t>бухгалтер матеріальног відділу КЛПЗ"ПЦМЛ"</t>
  </si>
  <si>
    <t>Шепенко В.І.</t>
  </si>
  <si>
    <t xml:space="preserve">Ми, що  нижче підписалися, представник комунального закладу КЛПЗ"ПЦМЛ" в особі  головного лікаря Івченко Лариси Володимирівни та представник КЗ"ПМЦПМСД" в особі Слободенюк Людмили Володимирівни, склали цей акт про те,  що передане майно, згідно наказу №20 від 10 січня 2017 року, згідно рішення Прилуцької міської ради №12 від 25 серпня 2016 року ,  на суму 448 461 грн.83 коп, а саме:                   </t>
  </si>
  <si>
    <t>ПЕРЕДАВ:</t>
  </si>
  <si>
    <t>ПРИЙНЯВ:</t>
  </si>
  <si>
    <t>Головний лікар КЛПЗ"Прилуцької центральної міської  лікарні "</t>
  </si>
  <si>
    <t>Головний лікар КЗ"Прилуцького міського центру первинної медико-санітарної допомоги"</t>
  </si>
  <si>
    <t>Л.В. Івченко____________</t>
  </si>
  <si>
    <t>Л.В.Слободенюк________</t>
  </si>
  <si>
    <t xml:space="preserve"> головний бухгалтер КЗ"ПМЦПМСД"</t>
  </si>
  <si>
    <t xml:space="preserve">Стіл </t>
  </si>
  <si>
    <t xml:space="preserve">Шафа </t>
  </si>
  <si>
    <t>Всього по 1016 рах.</t>
  </si>
  <si>
    <t>Всього по 1015 рах.</t>
  </si>
  <si>
    <t>Всього  по 1014 рах.</t>
  </si>
  <si>
    <t>Всього:по рах.1114</t>
  </si>
  <si>
    <t>Всього по рах.1812</t>
  </si>
  <si>
    <t>Вього по рах 2213</t>
  </si>
  <si>
    <t>Всього по рах.1514</t>
  </si>
  <si>
    <t>Пасічніченко В.О.</t>
  </si>
  <si>
    <t>2213  грошові документи в національній валюті</t>
  </si>
  <si>
    <t>тосол Аляска 5л</t>
  </si>
  <si>
    <t>термостат ЗАЗ 1102</t>
  </si>
  <si>
    <t>заглушка блока велика</t>
  </si>
  <si>
    <t>заглушка блока маленька</t>
  </si>
  <si>
    <t>Тосол 5л Зима</t>
  </si>
  <si>
    <t>бензонасос ЗАЗ1102</t>
  </si>
  <si>
    <t>шток бензонасоса</t>
  </si>
  <si>
    <t>проставка бензанасоса текстолітова</t>
  </si>
  <si>
    <t xml:space="preserve">проставка бензанасоса </t>
  </si>
  <si>
    <t>провода високі тесла</t>
  </si>
  <si>
    <t xml:space="preserve"> свічки накалу</t>
  </si>
  <si>
    <t>ключ балонний</t>
  </si>
  <si>
    <t>ручка наружня права</t>
  </si>
  <si>
    <t>ручка наружня  ліва</t>
  </si>
  <si>
    <t>ручка склопідйомника</t>
  </si>
  <si>
    <t>утримувач склоочисника переднього</t>
  </si>
  <si>
    <t>щітка склоочисника переднього</t>
  </si>
  <si>
    <t>фільтр масляний</t>
  </si>
  <si>
    <t>масло 10 W40 luxe4л</t>
  </si>
  <si>
    <t>пильнік полуосі наружній з обжимкою</t>
  </si>
  <si>
    <t>ремень ГРМ CRB  ЗАЗ 1102</t>
  </si>
  <si>
    <t>Всього по рах.1515</t>
  </si>
  <si>
    <t>Всього по рах.2911</t>
  </si>
  <si>
    <t>к-т</t>
  </si>
  <si>
    <t>Довідник головної медсестри</t>
  </si>
  <si>
    <t>Кадровик 01</t>
  </si>
  <si>
    <t>Управління закладом охорони</t>
  </si>
  <si>
    <t xml:space="preserve">Довідник спеціаліста з охорони </t>
  </si>
  <si>
    <t>1812 малоцінні та швидкозношувані предмети,що знаходяться на складі і в експлуатації</t>
  </si>
  <si>
    <t>1114  білизна, постільні речі, одяг та взуття</t>
  </si>
  <si>
    <t>1113  малоцінні необоротні матеріальні активи</t>
  </si>
  <si>
    <t>Матрас 80/90</t>
  </si>
  <si>
    <t>Подушка 70/70</t>
  </si>
  <si>
    <t>Покривало</t>
  </si>
  <si>
    <t>Простинь</t>
  </si>
  <si>
    <t>пододіяльник</t>
  </si>
  <si>
    <t>навалочка</t>
  </si>
  <si>
    <t>Поліклініка 2-х поверховий корпус</t>
  </si>
  <si>
    <t>Всього по 1013рах.</t>
  </si>
  <si>
    <t>1013  будинки та споруди</t>
  </si>
  <si>
    <t>Ноутбук НР</t>
  </si>
  <si>
    <t>БФП Сапоп</t>
  </si>
  <si>
    <t>Манітор</t>
  </si>
  <si>
    <t>стіл компьютерний СУ 3 бук</t>
  </si>
  <si>
    <t>стіл компьютерний СУ 4 бук</t>
  </si>
  <si>
    <t>полка П 15 бук</t>
  </si>
  <si>
    <t>шафа діана  дуб сонома</t>
  </si>
  <si>
    <t xml:space="preserve"> шафа КШ дуб сонома</t>
  </si>
  <si>
    <t>пенал 2 дуб сонома</t>
  </si>
  <si>
    <t>стіл компьютерний СУ 13 дуб сонома</t>
  </si>
  <si>
    <t>стіл компьютерний  фортуна дуб сонома</t>
  </si>
  <si>
    <t>шкаф ЗУ дуб</t>
  </si>
  <si>
    <t>стіл компьютерний</t>
  </si>
  <si>
    <t>стіл студента</t>
  </si>
  <si>
    <t>шкаф 18 дуб</t>
  </si>
  <si>
    <t>шкаф фаїна вільха</t>
  </si>
  <si>
    <t>пенал 2 вільха</t>
  </si>
  <si>
    <t>шафа навісна40 верх дуб</t>
  </si>
  <si>
    <t>тумба приліжкова</t>
  </si>
  <si>
    <t xml:space="preserve">стілець  офісний </t>
  </si>
  <si>
    <t>шафа навісна 30 кзв дуб</t>
  </si>
  <si>
    <t>стіл КС-2</t>
  </si>
  <si>
    <t>телефон панасонник</t>
  </si>
  <si>
    <t>факс панасонник</t>
  </si>
  <si>
    <t>шафа фаїна дуб</t>
  </si>
  <si>
    <t xml:space="preserve"> шафа КШ дуб</t>
  </si>
  <si>
    <t>пенал 2 дуб</t>
  </si>
  <si>
    <t>стіл компьютерний СУ 13 дуб</t>
  </si>
  <si>
    <t>стіл компьютерний СУ 14 дуб</t>
  </si>
  <si>
    <t>тумба ромео дуб</t>
  </si>
  <si>
    <t>Холодильник ERKO-MR-85</t>
  </si>
  <si>
    <t>стіл компьютерний МО-1дуб сонома</t>
  </si>
  <si>
    <t xml:space="preserve"> шафа КШ-18  дуб сонома</t>
  </si>
  <si>
    <t>пенал дуб сонома</t>
  </si>
  <si>
    <t>принтер Санон 3010</t>
  </si>
  <si>
    <t>радіотелефон</t>
  </si>
  <si>
    <t>столик маніпул СМ-3</t>
  </si>
  <si>
    <t>столик інстпумент. СИ-5</t>
  </si>
  <si>
    <t>кушетка мед КРП</t>
  </si>
  <si>
    <t>сумка-холодильник переносна СХП-01</t>
  </si>
  <si>
    <t xml:space="preserve">Електролічиольник 3ф </t>
  </si>
  <si>
    <t>стіл ком СКМ-13 міні бук</t>
  </si>
  <si>
    <t xml:space="preserve">тумба </t>
  </si>
  <si>
    <t>чтіл-книжка 1 дуб сомона</t>
  </si>
  <si>
    <t>полка5 венге темний</t>
  </si>
  <si>
    <t>вішалка настольна</t>
  </si>
  <si>
    <t>Всього по 1113 рах.</t>
  </si>
  <si>
    <t>сумка- укладка спеціальна медична СУСЛ№9</t>
  </si>
  <si>
    <t>сумка-укладка медичної сестри</t>
  </si>
  <si>
    <t>набір діагностичний</t>
  </si>
  <si>
    <t>спалювач голокт та деструктор шприців</t>
  </si>
  <si>
    <t>Всього:по рах.1112</t>
  </si>
  <si>
    <t xml:space="preserve">холодильник </t>
  </si>
  <si>
    <t>пральна машина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</si>
  <si>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</si>
  <si>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</si>
  <si>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</si>
  <si>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</si>
  <si>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</si>
  <si>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</si>
  <si>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</si>
  <si>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</si>
  <si>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</si>
  <si>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</si>
  <si>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</si>
  <si>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</si>
  <si>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</si>
  <si>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</si>
  <si>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</si>
  <si>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</si>
  <si>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</si>
  <si>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</si>
  <si>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</si>
  <si>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</si>
  <si>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</si>
  <si>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</si>
  <si>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</si>
  <si>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</si>
  <si>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</si>
  <si>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</si>
  <si>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</si>
  <si>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</si>
  <si>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</si>
  <si>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</si>
  <si>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</si>
  <si>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</si>
  <si>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</si>
  <si>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</si>
  <si>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</si>
  <si>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</si>
  <si>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</si>
  <si>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</si>
  <si>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</si>
  <si>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</si>
  <si>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</si>
  <si>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</si>
  <si>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</si>
  <si>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</si>
  <si>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</si>
  <si>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</si>
  <si>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</si>
  <si>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</si>
  <si>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</si>
  <si>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</si>
  <si>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</si>
  <si>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</si>
  <si>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</si>
  <si>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</si>
  <si>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</si>
  <si>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</si>
  <si>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</si>
  <si>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</si>
  <si>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</si>
  <si>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</si>
  <si>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</si>
  <si>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</si>
  <si>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</si>
  <si>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Довідник курортних закладів  України</t>
  </si>
  <si>
    <t>197</t>
  </si>
  <si>
    <t>кодиціонер</t>
  </si>
  <si>
    <t>шафа ел. Облікова розп</t>
  </si>
  <si>
    <t>тумба50+умивальник</t>
  </si>
  <si>
    <t>змішувач</t>
  </si>
  <si>
    <t xml:space="preserve">п"єдестал </t>
  </si>
  <si>
    <t>умивальник</t>
  </si>
  <si>
    <t>змішувачдля умивальник</t>
  </si>
  <si>
    <t>жалюзи гориз</t>
  </si>
  <si>
    <t>жалюзи вертикал</t>
  </si>
  <si>
    <t>Фільтр(переноска)</t>
  </si>
  <si>
    <t>совок д/сміття</t>
  </si>
  <si>
    <t>вікномийка</t>
  </si>
  <si>
    <t>щітка д/підлоги</t>
  </si>
  <si>
    <t>МОП</t>
  </si>
  <si>
    <t>відро 10л з віджимом</t>
  </si>
  <si>
    <t>контейнер 1л</t>
  </si>
  <si>
    <t>контейнер д/хар.прод.1,9л</t>
  </si>
  <si>
    <t>контейнер 3,0л</t>
  </si>
  <si>
    <t>швабра дерев</t>
  </si>
  <si>
    <t>корзина для паперів</t>
  </si>
  <si>
    <t>відро д/сміття 25л з кришкою</t>
  </si>
  <si>
    <t>відро д/сміття 18л</t>
  </si>
  <si>
    <t>комплект туал</t>
  </si>
  <si>
    <t>тримач туал.папіру</t>
  </si>
  <si>
    <t>відро 10 л з метал.ручкою</t>
  </si>
  <si>
    <t>відро 10 л техн.чорне</t>
  </si>
  <si>
    <t>відро 10 л з кришкою</t>
  </si>
  <si>
    <t>мітла</t>
  </si>
  <si>
    <t>лопата для снігу</t>
  </si>
  <si>
    <t>тримач паперов.рушників</t>
  </si>
  <si>
    <t>таз 12л</t>
  </si>
  <si>
    <t>таз 15л</t>
  </si>
  <si>
    <t>підставка гумова підлогова для ОУ-5</t>
  </si>
  <si>
    <t>Вогнегасники</t>
  </si>
  <si>
    <t>ел.чайник</t>
  </si>
  <si>
    <t>підставка</t>
  </si>
  <si>
    <t>файл</t>
  </si>
  <si>
    <t>папка СПРАВА</t>
  </si>
  <si>
    <t>швидкошивач картон</t>
  </si>
  <si>
    <t>бланк</t>
  </si>
  <si>
    <t>журнал обліку перебування хворого в ден.стац</t>
  </si>
  <si>
    <t>журнал реєстрації функц.досл</t>
  </si>
  <si>
    <t>журнал обліку процедур</t>
  </si>
  <si>
    <t>журнал обліку з гігієнічного вих.населен</t>
  </si>
  <si>
    <t>бланк статистичний талон д/закл.діагнозів</t>
  </si>
  <si>
    <t>бланк дод.до правил випис.рецептів</t>
  </si>
  <si>
    <t>бланк довідка про тим. Непрац.і ряд нач.складу</t>
  </si>
  <si>
    <t>бланк виписка із мед.екарти амт/стац.хворого</t>
  </si>
  <si>
    <t>бланк карта профіл.щеплень</t>
  </si>
  <si>
    <t>бланк картка учета проф.прививок</t>
  </si>
  <si>
    <t>бланк довідка</t>
  </si>
  <si>
    <t>журнал обліку інфекц.захворювань</t>
  </si>
  <si>
    <t>журнал реєстрації амбул.пацієнтів</t>
  </si>
  <si>
    <t>бланк відомість обліку відвід.пацієнтів</t>
  </si>
  <si>
    <t>журнвл книга обліку лікар.засобів</t>
  </si>
  <si>
    <t>флеш-карта</t>
  </si>
  <si>
    <t>папка на завязках</t>
  </si>
  <si>
    <t>офісний папір</t>
  </si>
  <si>
    <t>Журнал реєстрації ліка./лист</t>
  </si>
  <si>
    <t>Свідоцтво про смерть</t>
  </si>
  <si>
    <t>офісний  папір</t>
  </si>
  <si>
    <t>додаток 1</t>
  </si>
  <si>
    <t>строки непрацездатності</t>
  </si>
  <si>
    <t>гігрометр психрометричний ВІТ-1 ТУ З</t>
  </si>
  <si>
    <t>гігрометр психрометричний ВІТ-2 ТУ З</t>
  </si>
  <si>
    <t>таблиця медична для визначення зору</t>
  </si>
  <si>
    <t>ел чайник</t>
  </si>
  <si>
    <t>Світлодіодна лампа трубчата</t>
  </si>
  <si>
    <t>Оснастка для штампа</t>
  </si>
  <si>
    <t>подушка штампельна</t>
  </si>
  <si>
    <t>штамп простий</t>
  </si>
  <si>
    <t>Клавіатура</t>
  </si>
  <si>
    <t>Жалюзи</t>
  </si>
  <si>
    <t>Всього по рах.1512</t>
  </si>
  <si>
    <t>Всього по рах.1513</t>
  </si>
  <si>
    <t>розетка</t>
  </si>
  <si>
    <t>короб 16*16/2000</t>
  </si>
  <si>
    <t>дюбіль</t>
  </si>
  <si>
    <t>01</t>
  </si>
  <si>
    <t>02</t>
  </si>
  <si>
    <t>03</t>
  </si>
  <si>
    <t>короб 25*25/2000</t>
  </si>
  <si>
    <t>ізострічка</t>
  </si>
  <si>
    <t>автоматичний вимикач</t>
  </si>
  <si>
    <t>щиток</t>
  </si>
  <si>
    <t>коробка розподільча 70х70</t>
  </si>
  <si>
    <t>коробка розподільча ро-80</t>
  </si>
  <si>
    <t>клемна колодка</t>
  </si>
  <si>
    <t>провід ШВВП 2х2,5</t>
  </si>
  <si>
    <t xml:space="preserve">лампа </t>
  </si>
  <si>
    <t>авт.вимикач</t>
  </si>
  <si>
    <t>04</t>
  </si>
  <si>
    <t>05</t>
  </si>
  <si>
    <t>06</t>
  </si>
  <si>
    <t>07</t>
  </si>
  <si>
    <t>08</t>
  </si>
  <si>
    <t>09</t>
  </si>
  <si>
    <t xml:space="preserve">амміака р-н </t>
  </si>
  <si>
    <t>фармадипін</t>
  </si>
  <si>
    <t>кофеин-бензонат</t>
  </si>
  <si>
    <t>адреналин</t>
  </si>
  <si>
    <t>кордиамин</t>
  </si>
  <si>
    <t>магнія сульфат</t>
  </si>
  <si>
    <t>каптопрес</t>
  </si>
  <si>
    <t>кальція глюконат</t>
  </si>
  <si>
    <t>папаварин</t>
  </si>
  <si>
    <t>дибазол</t>
  </si>
  <si>
    <t>платифілин</t>
  </si>
  <si>
    <t>анальгін</t>
  </si>
  <si>
    <t>димедрол</t>
  </si>
  <si>
    <t>дексаметазон</t>
  </si>
  <si>
    <t>нош-па</t>
  </si>
  <si>
    <t>фуросемод</t>
  </si>
  <si>
    <t>нифидипин</t>
  </si>
  <si>
    <t>барбовал</t>
  </si>
  <si>
    <t>індикатор повітрян. Стерел</t>
  </si>
  <si>
    <t>дезеліт 5 кг</t>
  </si>
  <si>
    <t>лізоформін 1000 мло</t>
  </si>
  <si>
    <t>тест-полоски</t>
  </si>
  <si>
    <t>спирт етиловий 96%-100мл</t>
  </si>
  <si>
    <t xml:space="preserve">нітрогліцирин </t>
  </si>
  <si>
    <t>ковалтаб</t>
  </si>
  <si>
    <t>термометри</t>
  </si>
  <si>
    <t>бланідас Софт 5000,мл</t>
  </si>
  <si>
    <t>бланідас Софт 1000,мл</t>
  </si>
  <si>
    <t>засіб  дезінфікуючий мікросепт250 мл</t>
  </si>
  <si>
    <t>засіб  дезінфікуючий фермісепт 1000 мл</t>
  </si>
  <si>
    <t>йод</t>
  </si>
  <si>
    <t>натрія хлорид</t>
  </si>
  <si>
    <t>дротаверин</t>
  </si>
  <si>
    <t>верапамила</t>
  </si>
  <si>
    <t>амиодарон</t>
  </si>
  <si>
    <t>1512/1</t>
  </si>
  <si>
    <t>1512/2</t>
  </si>
  <si>
    <t>Вакцина АДП-М серія -221500817А</t>
  </si>
  <si>
    <t>Вакцина АДП-М серія -221500817В</t>
  </si>
  <si>
    <t>дози</t>
  </si>
  <si>
    <t>м</t>
  </si>
  <si>
    <t>Всього по рах.1512/1</t>
  </si>
  <si>
    <t>ам</t>
  </si>
  <si>
    <t>фл</t>
  </si>
  <si>
    <t>таб</t>
  </si>
  <si>
    <t>швидкий тест для виявлення антитіл на ВІЛ</t>
  </si>
  <si>
    <t>млгр</t>
  </si>
  <si>
    <t>бут</t>
  </si>
  <si>
    <t>1112 бібліотечний фонд</t>
  </si>
  <si>
    <t>1512 медикаменти і перевязувальні матеріали</t>
  </si>
  <si>
    <t>1512/1 медикаменти і перевязувальні матеріали</t>
  </si>
  <si>
    <t>1513 будівельні  матеріали</t>
  </si>
  <si>
    <t>1514 паливо, горючі і мастильні матеріали</t>
  </si>
  <si>
    <t>1515 запасні частини</t>
  </si>
  <si>
    <t>2911  витрати( періодичні видання)</t>
  </si>
  <si>
    <t>"____" _______________ 2018року</t>
  </si>
  <si>
    <t>Додаток 5</t>
  </si>
  <si>
    <t>Інші кошти</t>
  </si>
  <si>
    <t>№п/п</t>
  </si>
  <si>
    <t>Матеріали і продукти харчування</t>
  </si>
  <si>
    <t>Малоцінні  та швидкозношувані предмети</t>
  </si>
  <si>
    <t>Інші   необоротні  матеріальні   активи</t>
  </si>
  <si>
    <t>Основні засоби</t>
  </si>
  <si>
    <t>РАЗОМ по інших  необоротних матеріальних активах</t>
  </si>
  <si>
    <t>РАЗОМ по матеріалах</t>
  </si>
  <si>
    <t xml:space="preserve">       -основні засоби-737 656 грн.  00 коп.(36одиниці);</t>
  </si>
  <si>
    <t xml:space="preserve">        в т.ч. знос основних засобів -500 891 грн.00 коп.;</t>
  </si>
  <si>
    <t xml:space="preserve">       -інші необоротні активи-414 217 грн.  00 коп.(636,41 одиниці);</t>
  </si>
  <si>
    <t xml:space="preserve">        в т.ч. знос  інших необоротних активів -244 276 грн.00 коп.;</t>
  </si>
  <si>
    <t xml:space="preserve">       - малоцінні та швидкозношувані предмети -80 48 грн.  82 коп.(33925одиниці);</t>
  </si>
  <si>
    <t xml:space="preserve">       - матеріали і продукти харчування - 50 064 грн.  65 коп.(3 664,611одиниці);</t>
  </si>
  <si>
    <t xml:space="preserve">       - інші кошти - 436 грн.  50 коп.(485      одиниці);</t>
  </si>
  <si>
    <t xml:space="preserve">  Головний лікар КЗ"ПМЦПМСД"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</si>
  <si>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"____"_______2018 року</t>
  </si>
  <si>
    <t xml:space="preserve">Лікарняни листи АДЗ </t>
  </si>
  <si>
    <t>до передавального акту комунальног закладу "Прилуцький міський центр первинної медико-санітарної допомоги"  __________ червня 2018р.</t>
  </si>
  <si>
    <t>Голова комісії                                                               Слободенюк Л.В.</t>
  </si>
  <si>
    <t>Члени комісії:                                                                       Томюк В.О.</t>
  </si>
  <si>
    <t xml:space="preserve">                                                                                        Балабуха В.О.</t>
  </si>
  <si>
    <t xml:space="preserve">                                                                                        Фесенко Т.М. </t>
  </si>
  <si>
    <t xml:space="preserve">                                                                                           Пазюк А.В.</t>
  </si>
  <si>
    <t>1014  машини  та обладнання</t>
  </si>
  <si>
    <t>1015  транспортні засоби</t>
  </si>
  <si>
    <t>1016  інструменти, прилади  та інвентар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</si>
</sst>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</numFmts>
  <fonts count="81">
    <font>
      <sz val="10"/>
      <name val="Arial Cyr"/>
      <family val="0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9"/>
      <color indexed="8"/>
      <name val="Calibri"/>
      <family val="2"/>
    </font>
    <font>
      <b/>
      <sz val="10"/>
      <name val="Arial Cyr"/>
      <family val="0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8"/>
      <name val="Arial Cyr"/>
      <family val="0"/>
    </font>
    <font>
      <b/>
      <u val="single"/>
      <sz val="9"/>
      <color indexed="8"/>
      <name val="Calibri"/>
      <family val="2"/>
    </font>
    <font>
      <i/>
      <sz val="10"/>
      <name val="Arial Cyr"/>
      <family val="0"/>
    </font>
    <font>
      <b/>
      <i/>
      <sz val="14"/>
      <name val="Arial Cyr"/>
      <family val="0"/>
    </font>
    <font>
      <b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9"/>
      <name val="Arial Cyr"/>
      <family val="0"/>
    </font>
    <font>
      <b/>
      <u val="single"/>
      <sz val="9"/>
      <name val="Arial Cyr"/>
      <family val="0"/>
    </font>
    <font>
      <sz val="9"/>
      <name val="Calibri"/>
      <family val="2"/>
    </font>
    <font>
      <i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i/>
      <sz val="9"/>
      <name val="Arial Cyr"/>
      <family val="0"/>
    </font>
    <font>
      <b/>
      <sz val="18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i/>
      <sz val="11"/>
      <name val="Arial Cyr"/>
      <family val="0"/>
    </font>
    <font>
      <b/>
      <i/>
      <sz val="8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 Cyr"/>
      <family val="0"/>
    </font>
    <font>
      <i/>
      <sz val="8"/>
      <color indexed="8"/>
      <name val="Arial Cyr"/>
      <family val="0"/>
    </font>
    <font>
      <i/>
      <sz val="9"/>
      <color indexed="8"/>
      <name val="Arial Cyr"/>
      <family val="0"/>
    </font>
    <font>
      <i/>
      <sz val="10"/>
      <color indexed="10"/>
      <name val="Arial Cyr"/>
      <family val="0"/>
    </font>
    <font>
      <i/>
      <u val="single"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Arial Cyr"/>
      <family val="0"/>
    </font>
    <font>
      <i/>
      <sz val="8"/>
      <color theme="1"/>
      <name val="Arial Cyr"/>
      <family val="0"/>
    </font>
    <font>
      <sz val="9"/>
      <color theme="1"/>
      <name val="Calibri"/>
      <family val="2"/>
    </font>
    <font>
      <i/>
      <sz val="9"/>
      <color theme="1"/>
      <name val="Arial Cyr"/>
      <family val="0"/>
    </font>
    <font>
      <sz val="8"/>
      <color theme="1"/>
      <name val="Calibri"/>
      <family val="2"/>
    </font>
    <font>
      <i/>
      <sz val="10"/>
      <color rgb="FFFF0000"/>
      <name val="Arial Cyr"/>
      <family val="0"/>
    </font>
    <font>
      <i/>
      <u val="single"/>
      <sz val="10"/>
      <color rgb="FFFF0000"/>
      <name val="Arial Cyr"/>
      <family val="0"/>
    </font>
    <font>
      <b/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2" fontId="0" fillId="0" borderId="0" xfId="0" applyNumberFormat="1" applyBorder="1" applyAlignment="1">
      <alignment/>
    </xf>
    <xf numFmtId="0" fontId="9" fillId="0" borderId="0" xfId="0" applyFont="1" applyAlignment="1">
      <alignment vertical="top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2" fontId="24" fillId="0" borderId="10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14" fillId="0" borderId="0" xfId="52" applyFont="1" applyAlignment="1">
      <alignment horizontal="left" wrapText="1"/>
      <protection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52" applyFont="1" applyAlignment="1">
      <alignment wrapText="1"/>
      <protection/>
    </xf>
    <xf numFmtId="0" fontId="25" fillId="0" borderId="0" xfId="0" applyFont="1" applyAlignment="1">
      <alignment/>
    </xf>
    <xf numFmtId="0" fontId="2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right" vertical="center" wrapText="1"/>
    </xf>
    <xf numFmtId="4" fontId="72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17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horizontal="center"/>
    </xf>
    <xf numFmtId="0" fontId="74" fillId="0" borderId="10" xfId="0" applyFont="1" applyFill="1" applyBorder="1" applyAlignment="1">
      <alignment/>
    </xf>
    <xf numFmtId="0" fontId="74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 vertical="center"/>
    </xf>
    <xf numFmtId="2" fontId="73" fillId="0" borderId="10" xfId="0" applyNumberFormat="1" applyFont="1" applyFill="1" applyBorder="1" applyAlignment="1">
      <alignment/>
    </xf>
    <xf numFmtId="0" fontId="76" fillId="0" borderId="10" xfId="0" applyFont="1" applyFill="1" applyBorder="1" applyAlignment="1">
      <alignment/>
    </xf>
    <xf numFmtId="0" fontId="77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/>
    </xf>
    <xf numFmtId="2" fontId="73" fillId="0" borderId="10" xfId="0" applyNumberFormat="1" applyFont="1" applyFill="1" applyBorder="1" applyAlignment="1">
      <alignment horizontal="right"/>
    </xf>
    <xf numFmtId="1" fontId="77" fillId="0" borderId="10" xfId="0" applyNumberFormat="1" applyFont="1" applyFill="1" applyBorder="1" applyAlignment="1">
      <alignment horizontal="center" vertical="center"/>
    </xf>
    <xf numFmtId="2" fontId="77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78" fillId="0" borderId="0" xfId="52" applyFont="1" applyAlignment="1">
      <alignment horizontal="left" wrapText="1"/>
      <protection/>
    </xf>
    <xf numFmtId="0" fontId="78" fillId="0" borderId="0" xfId="52" applyFont="1" applyAlignment="1">
      <alignment horizontal="center" wrapText="1"/>
      <protection/>
    </xf>
    <xf numFmtId="49" fontId="3" fillId="0" borderId="1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1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35" borderId="12" xfId="0" applyFont="1" applyFill="1" applyBorder="1" applyAlignment="1">
      <alignment/>
    </xf>
    <xf numFmtId="0" fontId="19" fillId="35" borderId="13" xfId="0" applyFont="1" applyFill="1" applyBorder="1" applyAlignment="1">
      <alignment/>
    </xf>
    <xf numFmtId="0" fontId="19" fillId="35" borderId="0" xfId="0" applyFont="1" applyFill="1" applyBorder="1" applyAlignment="1">
      <alignment/>
    </xf>
    <xf numFmtId="0" fontId="7" fillId="0" borderId="0" xfId="0" applyFont="1" applyBorder="1" applyAlignment="1">
      <alignment/>
    </xf>
    <xf numFmtId="49" fontId="13" fillId="35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13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78" fillId="0" borderId="0" xfId="52" applyFont="1" applyAlignment="1">
      <alignment wrapText="1"/>
      <protection/>
    </xf>
    <xf numFmtId="0" fontId="14" fillId="0" borderId="0" xfId="0" applyFont="1" applyFill="1" applyAlignment="1">
      <alignment/>
    </xf>
    <xf numFmtId="0" fontId="2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78" fillId="0" borderId="0" xfId="52" applyFont="1" applyAlignment="1">
      <alignment horizontal="left" wrapText="1"/>
      <protection/>
    </xf>
    <xf numFmtId="0" fontId="78" fillId="0" borderId="0" xfId="52" applyFont="1" applyAlignment="1">
      <alignment horizontal="center" wrapText="1"/>
      <protection/>
    </xf>
    <xf numFmtId="0" fontId="79" fillId="0" borderId="0" xfId="52" applyFont="1" applyAlignment="1">
      <alignment horizontal="center" wrapText="1"/>
      <protection/>
    </xf>
    <xf numFmtId="0" fontId="78" fillId="0" borderId="0" xfId="52" applyFont="1" applyAlignment="1">
      <alignment horizontal="right" wrapText="1"/>
      <protection/>
    </xf>
    <xf numFmtId="0" fontId="14" fillId="0" borderId="0" xfId="52" applyFont="1" applyAlignment="1">
      <alignment wrapText="1"/>
      <protection/>
    </xf>
    <xf numFmtId="0" fontId="14" fillId="0" borderId="0" xfId="52" applyFont="1" applyAlignment="1">
      <alignment horizontal="left" wrapText="1"/>
      <protection/>
    </xf>
    <xf numFmtId="0" fontId="78" fillId="0" borderId="0" xfId="52" applyFont="1" applyAlignment="1">
      <alignment wrapText="1"/>
      <protection/>
    </xf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35" borderId="17" xfId="0" applyFont="1" applyFill="1" applyBorder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49" fontId="13" fillId="35" borderId="11" xfId="0" applyNumberFormat="1" applyFont="1" applyFill="1" applyBorder="1" applyAlignment="1">
      <alignment horizontal="center" vertical="center" wrapText="1"/>
    </xf>
    <xf numFmtId="49" fontId="13" fillId="35" borderId="17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49" fontId="13" fillId="35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18" fillId="0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seuj\&#1054;&#1054;&#1054;&#1047;\&#1050;&#1047;%20&#1055;&#1062;&#1055;&#1052;&#1057;&#1044;&#1053;%202018\&#1086;&#1073;&#1086;&#1088;&#1086;&#1090;&#1082;&#1080;%20&#1052;&#1042;&#105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3"/>
      <sheetName val="1014"/>
      <sheetName val="1015"/>
      <sheetName val="1016"/>
      <sheetName val="1112"/>
      <sheetName val="1113"/>
      <sheetName val="1114"/>
      <sheetName val="1812"/>
      <sheetName val="1812 ллисти"/>
      <sheetName val="2213"/>
      <sheetName val="1512 церезім"/>
      <sheetName val="1512-1"/>
      <sheetName val="1512"/>
      <sheetName val="1513"/>
      <sheetName val="1514"/>
      <sheetName val="1515"/>
      <sheetName val="періодичні"/>
    </sheetNames>
    <sheetDataSet>
      <sheetData sheetId="5">
        <row r="21">
          <cell r="B21" t="str">
            <v>пенал 2 вільха</v>
          </cell>
          <cell r="Z21">
            <v>1203</v>
          </cell>
        </row>
        <row r="24">
          <cell r="B24" t="str">
            <v>стілець  офісний </v>
          </cell>
          <cell r="Z24">
            <v>2784</v>
          </cell>
        </row>
        <row r="29">
          <cell r="B29" t="str">
            <v>шафа фаїна дуб</v>
          </cell>
          <cell r="Z29">
            <v>1803</v>
          </cell>
        </row>
        <row r="33">
          <cell r="B33" t="str">
            <v>стіл компьютерний СУ 14 дуб</v>
          </cell>
          <cell r="Z33">
            <v>1489</v>
          </cell>
        </row>
        <row r="44">
          <cell r="B44" t="str">
            <v>стіл компьютерний школьник дуб сонома</v>
          </cell>
          <cell r="Z44">
            <v>1186</v>
          </cell>
        </row>
        <row r="46">
          <cell r="B46" t="str">
            <v> шафа КШ дуб сонома</v>
          </cell>
          <cell r="AF46">
            <v>1848</v>
          </cell>
        </row>
        <row r="59">
          <cell r="Z59">
            <v>582</v>
          </cell>
        </row>
        <row r="68">
          <cell r="Y68">
            <v>1</v>
          </cell>
          <cell r="Z68">
            <v>1600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I6" sqref="I6:J6"/>
    </sheetView>
  </sheetViews>
  <sheetFormatPr defaultColWidth="9.00390625" defaultRowHeight="12.75"/>
  <cols>
    <col min="4" max="4" width="12.875" style="0" customWidth="1"/>
  </cols>
  <sheetData>
    <row r="1" spans="3:8" ht="14.25">
      <c r="C1" s="43"/>
      <c r="F1" s="170" t="s">
        <v>338</v>
      </c>
      <c r="G1" s="170"/>
      <c r="H1" s="170"/>
    </row>
    <row r="2" spans="3:11" ht="12.75" customHeight="1">
      <c r="C2" s="43"/>
      <c r="F2" s="167" t="s">
        <v>696</v>
      </c>
      <c r="G2" s="167"/>
      <c r="H2" s="167"/>
      <c r="I2" s="157"/>
      <c r="J2" s="157"/>
      <c r="K2" s="157"/>
    </row>
    <row r="3" spans="3:8" ht="12.75">
      <c r="C3" s="43"/>
      <c r="F3" s="167"/>
      <c r="G3" s="167"/>
      <c r="H3" s="167"/>
    </row>
    <row r="4" spans="3:8" ht="12.75">
      <c r="C4" s="43"/>
      <c r="F4" s="167" t="s">
        <v>341</v>
      </c>
      <c r="G4" s="167"/>
      <c r="H4" s="158"/>
    </row>
    <row r="5" spans="3:8" ht="30" customHeight="1">
      <c r="C5" s="43"/>
      <c r="F5" s="123" t="s">
        <v>697</v>
      </c>
      <c r="G5" s="123"/>
      <c r="H5" s="46"/>
    </row>
    <row r="6" spans="1:9" ht="23.25">
      <c r="A6" s="171" t="s">
        <v>158</v>
      </c>
      <c r="B6" s="171"/>
      <c r="C6" s="171"/>
      <c r="D6" s="171"/>
      <c r="E6" s="171"/>
      <c r="F6" s="171"/>
      <c r="G6" s="171"/>
      <c r="H6" s="171"/>
      <c r="I6" s="73"/>
    </row>
    <row r="7" spans="1:9" ht="23.25">
      <c r="A7" s="48"/>
      <c r="B7" s="71" t="s">
        <v>679</v>
      </c>
      <c r="C7" s="48"/>
      <c r="D7" s="48"/>
      <c r="E7" s="48"/>
      <c r="F7" s="48"/>
      <c r="G7" s="71" t="s">
        <v>337</v>
      </c>
      <c r="H7" s="48"/>
      <c r="I7" s="48"/>
    </row>
    <row r="8" spans="1:9" ht="23.25">
      <c r="A8" s="48"/>
      <c r="B8" s="48"/>
      <c r="C8" s="48"/>
      <c r="D8" s="48"/>
      <c r="E8" s="48"/>
      <c r="F8" s="48"/>
      <c r="G8" s="48"/>
      <c r="H8" s="48"/>
      <c r="I8" s="48"/>
    </row>
    <row r="9" spans="1:9" ht="76.5" customHeight="1">
      <c r="A9" s="164" t="s">
        <v>349</v>
      </c>
      <c r="B9" s="164"/>
      <c r="C9" s="164"/>
      <c r="D9" s="164"/>
      <c r="E9" s="164"/>
      <c r="F9" s="164"/>
      <c r="G9" s="164"/>
      <c r="H9" s="164"/>
      <c r="I9" s="72"/>
    </row>
    <row r="10" spans="1:9" ht="12.75">
      <c r="A10" s="168" t="s">
        <v>689</v>
      </c>
      <c r="B10" s="168"/>
      <c r="C10" s="168"/>
      <c r="D10" s="168"/>
      <c r="E10" s="168"/>
      <c r="F10" s="168"/>
      <c r="G10" s="168"/>
      <c r="H10" s="168"/>
      <c r="I10" s="168"/>
    </row>
    <row r="11" spans="1:9" ht="12.75">
      <c r="A11" s="168" t="s">
        <v>690</v>
      </c>
      <c r="B11" s="168"/>
      <c r="C11" s="168"/>
      <c r="D11" s="168"/>
      <c r="E11" s="168"/>
      <c r="F11" s="168"/>
      <c r="G11" s="168"/>
      <c r="H11" s="168"/>
      <c r="I11" s="168"/>
    </row>
    <row r="12" spans="1:9" ht="12.75">
      <c r="A12" s="168" t="s">
        <v>691</v>
      </c>
      <c r="B12" s="168"/>
      <c r="C12" s="168"/>
      <c r="D12" s="168"/>
      <c r="E12" s="168"/>
      <c r="F12" s="168"/>
      <c r="G12" s="168"/>
      <c r="H12" s="168"/>
      <c r="I12" s="168"/>
    </row>
    <row r="13" spans="1:9" ht="12.75">
      <c r="A13" s="168" t="s">
        <v>692</v>
      </c>
      <c r="B13" s="168"/>
      <c r="C13" s="168"/>
      <c r="D13" s="168"/>
      <c r="E13" s="168"/>
      <c r="F13" s="168"/>
      <c r="G13" s="168"/>
      <c r="H13" s="168"/>
      <c r="I13" s="168"/>
    </row>
    <row r="14" spans="1:9" ht="12.75">
      <c r="A14" s="168" t="s">
        <v>693</v>
      </c>
      <c r="B14" s="168"/>
      <c r="C14" s="168"/>
      <c r="D14" s="168"/>
      <c r="E14" s="168"/>
      <c r="F14" s="168"/>
      <c r="G14" s="168"/>
      <c r="H14" s="168"/>
      <c r="I14" s="168"/>
    </row>
    <row r="15" spans="1:9" ht="12.75">
      <c r="A15" s="168" t="s">
        <v>694</v>
      </c>
      <c r="B15" s="168"/>
      <c r="C15" s="168"/>
      <c r="D15" s="168"/>
      <c r="E15" s="168"/>
      <c r="F15" s="168"/>
      <c r="G15" s="168"/>
      <c r="H15" s="168"/>
      <c r="I15" s="168"/>
    </row>
    <row r="16" spans="1:9" ht="12.75">
      <c r="A16" s="168" t="s">
        <v>695</v>
      </c>
      <c r="B16" s="168"/>
      <c r="C16" s="168"/>
      <c r="D16" s="168"/>
      <c r="E16" s="168"/>
      <c r="F16" s="168"/>
      <c r="G16" s="168"/>
      <c r="H16" s="168"/>
      <c r="I16" s="168"/>
    </row>
    <row r="18" spans="1:9" ht="25.5">
      <c r="A18" s="57"/>
      <c r="B18" s="124" t="s">
        <v>339</v>
      </c>
      <c r="C18" s="124"/>
      <c r="D18" s="124"/>
      <c r="E18" s="124"/>
      <c r="F18" s="124"/>
      <c r="G18" s="124"/>
      <c r="H18" s="124"/>
      <c r="I18" s="124"/>
    </row>
    <row r="19" spans="1:9" ht="19.5" customHeight="1">
      <c r="A19" s="57"/>
      <c r="B19" s="169" t="s">
        <v>340</v>
      </c>
      <c r="C19" s="169"/>
      <c r="D19" s="169"/>
      <c r="E19" s="169"/>
      <c r="F19" s="169"/>
      <c r="G19" s="169"/>
      <c r="H19" s="164" t="s">
        <v>341</v>
      </c>
      <c r="I19" s="164"/>
    </row>
    <row r="20" spans="1:9" ht="21" customHeight="1">
      <c r="A20" s="57"/>
      <c r="B20" s="169" t="s">
        <v>356</v>
      </c>
      <c r="C20" s="169"/>
      <c r="D20" s="169"/>
      <c r="E20" s="169"/>
      <c r="F20" s="169"/>
      <c r="G20" s="169"/>
      <c r="H20" s="164" t="s">
        <v>342</v>
      </c>
      <c r="I20" s="164"/>
    </row>
    <row r="21" spans="1:9" ht="20.25" customHeight="1">
      <c r="A21" s="57"/>
      <c r="B21" s="163" t="s">
        <v>344</v>
      </c>
      <c r="C21" s="163"/>
      <c r="D21" s="163"/>
      <c r="E21" s="163"/>
      <c r="F21" s="163"/>
      <c r="G21" s="163"/>
      <c r="H21" s="164" t="s">
        <v>343</v>
      </c>
      <c r="I21" s="164"/>
    </row>
    <row r="22" spans="1:9" ht="20.25" customHeight="1">
      <c r="A22" s="57"/>
      <c r="B22" s="163" t="s">
        <v>346</v>
      </c>
      <c r="C22" s="163"/>
      <c r="D22" s="163"/>
      <c r="E22" s="163"/>
      <c r="F22" s="163"/>
      <c r="G22" s="163"/>
      <c r="H22" s="164" t="s">
        <v>345</v>
      </c>
      <c r="I22" s="164"/>
    </row>
    <row r="23" spans="1:9" ht="19.5" customHeight="1">
      <c r="A23" s="57"/>
      <c r="B23" s="163" t="s">
        <v>347</v>
      </c>
      <c r="C23" s="163"/>
      <c r="D23" s="163"/>
      <c r="E23" s="163"/>
      <c r="F23" s="163"/>
      <c r="G23" s="163"/>
      <c r="H23" s="164" t="s">
        <v>348</v>
      </c>
      <c r="I23" s="164"/>
    </row>
    <row r="24" spans="1:9" ht="38.25" customHeight="1">
      <c r="A24" s="57"/>
      <c r="B24" s="165" t="s">
        <v>350</v>
      </c>
      <c r="C24" s="165"/>
      <c r="D24" s="124"/>
      <c r="E24" s="124"/>
      <c r="F24" s="124"/>
      <c r="G24" s="165" t="s">
        <v>351</v>
      </c>
      <c r="H24" s="165"/>
      <c r="I24" s="125"/>
    </row>
    <row r="25" spans="1:9" ht="12.75" customHeight="1">
      <c r="A25" s="57"/>
      <c r="B25" s="164" t="s">
        <v>352</v>
      </c>
      <c r="C25" s="164"/>
      <c r="D25" s="164"/>
      <c r="E25" s="124"/>
      <c r="F25" s="124"/>
      <c r="G25" s="164" t="s">
        <v>353</v>
      </c>
      <c r="H25" s="164"/>
      <c r="I25" s="164"/>
    </row>
    <row r="26" spans="1:9" ht="12.75">
      <c r="A26" s="57"/>
      <c r="B26" s="164"/>
      <c r="C26" s="164"/>
      <c r="D26" s="164"/>
      <c r="E26" s="124"/>
      <c r="F26" s="124"/>
      <c r="G26" s="164"/>
      <c r="H26" s="164"/>
      <c r="I26" s="164"/>
    </row>
    <row r="27" spans="1:9" ht="27.75" customHeight="1">
      <c r="A27" s="57"/>
      <c r="B27" s="163" t="s">
        <v>354</v>
      </c>
      <c r="C27" s="163"/>
      <c r="D27" s="163"/>
      <c r="E27" s="124"/>
      <c r="F27" s="124"/>
      <c r="G27" s="166" t="s">
        <v>355</v>
      </c>
      <c r="H27" s="166"/>
      <c r="I27" s="166"/>
    </row>
    <row r="28" spans="1:9" ht="12.75" customHeight="1">
      <c r="A28" s="57"/>
      <c r="B28" s="124"/>
      <c r="C28" s="124"/>
      <c r="D28" s="124"/>
      <c r="E28" s="124"/>
      <c r="F28" s="124"/>
      <c r="G28" s="124"/>
      <c r="H28" s="125"/>
      <c r="I28" s="125"/>
    </row>
    <row r="29" spans="1:3" ht="12.75">
      <c r="A29" s="57"/>
      <c r="C29" s="43"/>
    </row>
  </sheetData>
  <sheetProtection/>
  <mergeCells count="28">
    <mergeCell ref="H19:I19"/>
    <mergeCell ref="B20:G20"/>
    <mergeCell ref="H20:I20"/>
    <mergeCell ref="A15:I15"/>
    <mergeCell ref="F1:H1"/>
    <mergeCell ref="A6:H6"/>
    <mergeCell ref="A9:H9"/>
    <mergeCell ref="A10:I10"/>
    <mergeCell ref="A11:I11"/>
    <mergeCell ref="A12:I12"/>
    <mergeCell ref="B21:G21"/>
    <mergeCell ref="H21:I21"/>
    <mergeCell ref="B22:G22"/>
    <mergeCell ref="H22:I22"/>
    <mergeCell ref="F2:H3"/>
    <mergeCell ref="F4:G4"/>
    <mergeCell ref="A13:I13"/>
    <mergeCell ref="A14:I14"/>
    <mergeCell ref="A16:I16"/>
    <mergeCell ref="B19:G19"/>
    <mergeCell ref="B27:D27"/>
    <mergeCell ref="B23:G23"/>
    <mergeCell ref="H23:I23"/>
    <mergeCell ref="G24:H24"/>
    <mergeCell ref="G25:I26"/>
    <mergeCell ref="G27:I27"/>
    <mergeCell ref="B24:C24"/>
    <mergeCell ref="B25:D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685"/>
  <sheetViews>
    <sheetView tabSelected="1" zoomScalePageLayoutView="0" workbookViewId="0" topLeftCell="A599">
      <selection activeCell="U627" sqref="U627"/>
    </sheetView>
  </sheetViews>
  <sheetFormatPr defaultColWidth="9.00390625" defaultRowHeight="12.75"/>
  <cols>
    <col min="1" max="1" width="6.75390625" style="0" customWidth="1"/>
    <col min="2" max="2" width="3.625" style="0" customWidth="1"/>
    <col min="3" max="3" width="4.00390625" style="0" customWidth="1"/>
    <col min="4" max="4" width="32.75390625" style="0" customWidth="1"/>
    <col min="5" max="5" width="13.75390625" style="0" hidden="1" customWidth="1"/>
    <col min="6" max="6" width="9.25390625" style="0" customWidth="1"/>
    <col min="7" max="7" width="9.875" style="0" customWidth="1"/>
    <col min="8" max="8" width="10.25390625" style="0" customWidth="1"/>
    <col min="9" max="9" width="11.875" style="0" customWidth="1"/>
    <col min="10" max="10" width="15.625" style="0" customWidth="1"/>
    <col min="11" max="11" width="7.00390625" style="0" customWidth="1"/>
  </cols>
  <sheetData>
    <row r="1" spans="3:10" ht="15">
      <c r="C1" s="57"/>
      <c r="D1" s="182"/>
      <c r="E1" s="182"/>
      <c r="F1" s="182"/>
      <c r="G1" s="182"/>
      <c r="H1" s="182"/>
      <c r="I1" s="182"/>
      <c r="J1" s="182"/>
    </row>
    <row r="2" spans="3:11" ht="15.75">
      <c r="C2" s="57"/>
      <c r="D2" s="183"/>
      <c r="E2" s="183"/>
      <c r="F2" s="183"/>
      <c r="G2" s="183"/>
      <c r="H2" s="183"/>
      <c r="I2" s="183"/>
      <c r="J2" s="183"/>
      <c r="K2" s="183"/>
    </row>
    <row r="3" spans="3:5" ht="12.75">
      <c r="C3" s="57"/>
      <c r="D3" s="41"/>
      <c r="E3" s="43"/>
    </row>
    <row r="4" spans="3:11" ht="23.25">
      <c r="C4" s="48"/>
      <c r="D4" s="48"/>
      <c r="E4" s="48"/>
      <c r="F4" s="48"/>
      <c r="G4" s="48"/>
      <c r="H4" s="48"/>
      <c r="I4" s="48"/>
      <c r="J4" s="184" t="s">
        <v>100</v>
      </c>
      <c r="K4" s="184"/>
    </row>
    <row r="5" spans="3:11" ht="44.25" customHeight="1">
      <c r="C5" s="48"/>
      <c r="D5" s="48"/>
      <c r="E5" s="48"/>
      <c r="F5" s="172" t="s">
        <v>699</v>
      </c>
      <c r="G5" s="172"/>
      <c r="H5" s="172"/>
      <c r="I5" s="172"/>
      <c r="J5" s="172"/>
      <c r="K5" s="108"/>
    </row>
    <row r="6" spans="3:11" ht="18.75" customHeight="1">
      <c r="C6" s="185" t="s">
        <v>686</v>
      </c>
      <c r="D6" s="185"/>
      <c r="E6" s="185"/>
      <c r="F6" s="185"/>
      <c r="G6" s="185"/>
      <c r="H6" s="185"/>
      <c r="I6" s="185"/>
      <c r="J6" s="185"/>
      <c r="K6" s="185"/>
    </row>
    <row r="7" spans="4:9" ht="15.75">
      <c r="D7" s="2"/>
      <c r="E7" s="67"/>
      <c r="F7" s="2"/>
      <c r="G7" s="2"/>
      <c r="H7" s="2"/>
      <c r="I7" s="2"/>
    </row>
    <row r="8" spans="3:5" ht="15.75">
      <c r="C8" s="1"/>
      <c r="D8" s="2"/>
      <c r="E8" s="67"/>
    </row>
    <row r="9" spans="3:11" ht="12.75" customHeight="1">
      <c r="C9" s="186" t="s">
        <v>0</v>
      </c>
      <c r="D9" s="180" t="s">
        <v>76</v>
      </c>
      <c r="E9" s="186" t="s">
        <v>1</v>
      </c>
      <c r="F9" s="186" t="s">
        <v>12</v>
      </c>
      <c r="G9" s="186" t="s">
        <v>2</v>
      </c>
      <c r="H9" s="186" t="s">
        <v>13</v>
      </c>
      <c r="I9" s="186" t="s">
        <v>3</v>
      </c>
      <c r="J9" s="208" t="s">
        <v>4</v>
      </c>
      <c r="K9" s="173" t="s">
        <v>5</v>
      </c>
    </row>
    <row r="10" spans="3:11" ht="12.75">
      <c r="C10" s="186"/>
      <c r="D10" s="180"/>
      <c r="E10" s="186"/>
      <c r="F10" s="186"/>
      <c r="G10" s="186"/>
      <c r="H10" s="186"/>
      <c r="I10" s="186"/>
      <c r="J10" s="209"/>
      <c r="K10" s="174"/>
    </row>
    <row r="11" spans="3:11" ht="12.75">
      <c r="C11" s="186"/>
      <c r="D11" s="180"/>
      <c r="E11" s="186"/>
      <c r="F11" s="186"/>
      <c r="G11" s="186"/>
      <c r="H11" s="186"/>
      <c r="I11" s="186"/>
      <c r="J11" s="209"/>
      <c r="K11" s="174"/>
    </row>
    <row r="12" spans="3:11" ht="12.75">
      <c r="C12" s="186"/>
      <c r="D12" s="180"/>
      <c r="E12" s="186"/>
      <c r="F12" s="186"/>
      <c r="G12" s="186"/>
      <c r="H12" s="186"/>
      <c r="I12" s="186"/>
      <c r="J12" s="210"/>
      <c r="K12" s="175"/>
    </row>
    <row r="13" spans="3:11" ht="12.75">
      <c r="C13" s="15">
        <v>1</v>
      </c>
      <c r="D13" s="15">
        <v>2</v>
      </c>
      <c r="E13" s="15">
        <v>3</v>
      </c>
      <c r="F13" s="15">
        <v>3</v>
      </c>
      <c r="G13" s="15">
        <v>4</v>
      </c>
      <c r="H13" s="15">
        <v>5</v>
      </c>
      <c r="I13" s="15">
        <v>6</v>
      </c>
      <c r="J13" s="15">
        <v>7</v>
      </c>
      <c r="K13" s="15">
        <v>8</v>
      </c>
    </row>
    <row r="14" spans="3:11" ht="12.75">
      <c r="C14" s="187" t="s">
        <v>407</v>
      </c>
      <c r="D14" s="188"/>
      <c r="E14" s="188"/>
      <c r="F14" s="188"/>
      <c r="G14" s="188"/>
      <c r="H14" s="188"/>
      <c r="I14" s="188"/>
      <c r="J14" s="188"/>
      <c r="K14" s="188"/>
    </row>
    <row r="15" spans="3:11" ht="12.75">
      <c r="C15" s="16" t="s">
        <v>14</v>
      </c>
      <c r="D15" s="34" t="s">
        <v>334</v>
      </c>
      <c r="E15" s="55" t="s">
        <v>112</v>
      </c>
      <c r="F15" s="4">
        <v>1</v>
      </c>
      <c r="G15" s="35">
        <v>175315</v>
      </c>
      <c r="H15" s="9" t="s">
        <v>6</v>
      </c>
      <c r="I15" s="35">
        <v>101310053</v>
      </c>
      <c r="J15" s="35">
        <v>79977</v>
      </c>
      <c r="K15" s="5">
        <v>2011</v>
      </c>
    </row>
    <row r="16" spans="3:11" ht="12.75">
      <c r="C16" s="16" t="s">
        <v>15</v>
      </c>
      <c r="D16" s="34" t="s">
        <v>335</v>
      </c>
      <c r="E16" s="55" t="s">
        <v>112</v>
      </c>
      <c r="F16" s="4">
        <v>1</v>
      </c>
      <c r="G16" s="35">
        <v>30814</v>
      </c>
      <c r="H16" s="9" t="s">
        <v>6</v>
      </c>
      <c r="I16" s="35">
        <v>101310054</v>
      </c>
      <c r="J16" s="35">
        <v>9552</v>
      </c>
      <c r="K16" s="5">
        <v>2008</v>
      </c>
    </row>
    <row r="17" spans="3:11" ht="12.75">
      <c r="C17" s="16" t="s">
        <v>16</v>
      </c>
      <c r="D17" s="34" t="s">
        <v>405</v>
      </c>
      <c r="E17" s="55" t="s">
        <v>112</v>
      </c>
      <c r="F17" s="4">
        <v>1</v>
      </c>
      <c r="G17" s="35">
        <v>344108</v>
      </c>
      <c r="H17" s="9" t="s">
        <v>6</v>
      </c>
      <c r="I17" s="35">
        <v>101310037</v>
      </c>
      <c r="J17" s="35">
        <v>344108</v>
      </c>
      <c r="K17" s="5">
        <v>1880</v>
      </c>
    </row>
    <row r="18" spans="3:11" ht="24.75" customHeight="1">
      <c r="C18" s="16"/>
      <c r="D18" s="26" t="s">
        <v>406</v>
      </c>
      <c r="E18" s="19"/>
      <c r="F18" s="27">
        <f>SUM(F15:F17)</f>
        <v>3</v>
      </c>
      <c r="G18" s="27">
        <f>SUM(G15:G17)</f>
        <v>550237</v>
      </c>
      <c r="H18" s="27"/>
      <c r="I18" s="27"/>
      <c r="J18" s="27">
        <f>SUM(J15:J17)</f>
        <v>433637</v>
      </c>
      <c r="K18" s="18"/>
    </row>
    <row r="19" spans="3:11" ht="12.75">
      <c r="C19" s="189" t="s">
        <v>705</v>
      </c>
      <c r="D19" s="190"/>
      <c r="E19" s="190"/>
      <c r="F19" s="190"/>
      <c r="G19" s="190"/>
      <c r="H19" s="190"/>
      <c r="I19" s="190"/>
      <c r="J19" s="190"/>
      <c r="K19" s="190"/>
    </row>
    <row r="20" spans="3:11" ht="12.75">
      <c r="C20" s="16" t="s">
        <v>14</v>
      </c>
      <c r="D20" s="49" t="s">
        <v>159</v>
      </c>
      <c r="E20" s="55" t="s">
        <v>151</v>
      </c>
      <c r="F20" s="4">
        <v>1</v>
      </c>
      <c r="G20" s="51">
        <v>14399</v>
      </c>
      <c r="H20" s="9" t="s">
        <v>6</v>
      </c>
      <c r="I20" s="52">
        <v>101477376</v>
      </c>
      <c r="J20" s="37">
        <v>2279</v>
      </c>
      <c r="K20" s="5">
        <v>2011</v>
      </c>
    </row>
    <row r="21" spans="3:11" ht="12.75">
      <c r="C21" s="16" t="s">
        <v>15</v>
      </c>
      <c r="D21" s="49" t="s">
        <v>159</v>
      </c>
      <c r="E21" s="55" t="s">
        <v>152</v>
      </c>
      <c r="F21" s="4">
        <v>1</v>
      </c>
      <c r="G21" s="51">
        <v>14950</v>
      </c>
      <c r="H21" s="9" t="s">
        <v>6</v>
      </c>
      <c r="I21" s="52">
        <v>101477019</v>
      </c>
      <c r="J21" s="37">
        <v>7227</v>
      </c>
      <c r="K21" s="5">
        <v>2011</v>
      </c>
    </row>
    <row r="22" spans="3:11" ht="12.75">
      <c r="C22" s="16" t="s">
        <v>16</v>
      </c>
      <c r="D22" s="49" t="s">
        <v>159</v>
      </c>
      <c r="E22" s="55" t="s">
        <v>150</v>
      </c>
      <c r="F22" s="4">
        <v>1</v>
      </c>
      <c r="G22" s="51">
        <v>7750</v>
      </c>
      <c r="H22" s="9" t="s">
        <v>6</v>
      </c>
      <c r="I22" s="52">
        <v>101477318</v>
      </c>
      <c r="J22" s="37">
        <v>2779</v>
      </c>
      <c r="K22" s="5">
        <v>2011</v>
      </c>
    </row>
    <row r="23" spans="3:11" ht="12.75">
      <c r="C23" s="16" t="s">
        <v>17</v>
      </c>
      <c r="D23" s="49" t="s">
        <v>8</v>
      </c>
      <c r="E23" s="55" t="s">
        <v>150</v>
      </c>
      <c r="F23" s="4">
        <v>1</v>
      </c>
      <c r="G23" s="51">
        <v>1847</v>
      </c>
      <c r="H23" s="9" t="s">
        <v>6</v>
      </c>
      <c r="I23" s="52">
        <v>101482487</v>
      </c>
      <c r="J23" s="37">
        <v>1847</v>
      </c>
      <c r="K23" s="5">
        <v>2011</v>
      </c>
    </row>
    <row r="24" spans="3:11" ht="12.75">
      <c r="C24" s="16" t="s">
        <v>18</v>
      </c>
      <c r="D24" s="49" t="s">
        <v>8</v>
      </c>
      <c r="E24" s="55" t="s">
        <v>166</v>
      </c>
      <c r="F24" s="4">
        <v>1</v>
      </c>
      <c r="G24" s="51">
        <v>2820</v>
      </c>
      <c r="H24" s="9" t="s">
        <v>6</v>
      </c>
      <c r="I24" s="52">
        <v>101482372</v>
      </c>
      <c r="J24" s="37">
        <v>2820</v>
      </c>
      <c r="K24" s="5">
        <v>2011</v>
      </c>
    </row>
    <row r="25" spans="3:11" ht="12.75">
      <c r="C25" s="16" t="s">
        <v>19</v>
      </c>
      <c r="D25" s="49" t="s">
        <v>7</v>
      </c>
      <c r="E25" s="55" t="s">
        <v>166</v>
      </c>
      <c r="F25" s="4">
        <v>1</v>
      </c>
      <c r="G25" s="51">
        <v>870</v>
      </c>
      <c r="H25" s="9" t="s">
        <v>6</v>
      </c>
      <c r="I25" s="52">
        <v>101482374</v>
      </c>
      <c r="J25" s="37">
        <v>870</v>
      </c>
      <c r="K25" s="5">
        <v>2011</v>
      </c>
    </row>
    <row r="26" spans="3:11" ht="12.75">
      <c r="C26" s="16" t="s">
        <v>20</v>
      </c>
      <c r="D26" s="49" t="s">
        <v>11</v>
      </c>
      <c r="E26" s="55" t="s">
        <v>166</v>
      </c>
      <c r="F26" s="4">
        <v>1</v>
      </c>
      <c r="G26" s="51">
        <v>1081</v>
      </c>
      <c r="H26" s="9" t="s">
        <v>6</v>
      </c>
      <c r="I26" s="52">
        <v>101476949</v>
      </c>
      <c r="J26" s="37">
        <v>1081</v>
      </c>
      <c r="K26" s="5">
        <v>2011</v>
      </c>
    </row>
    <row r="27" spans="3:11" ht="12.75">
      <c r="C27" s="16" t="s">
        <v>21</v>
      </c>
      <c r="D27" s="49" t="s">
        <v>159</v>
      </c>
      <c r="E27" s="55" t="s">
        <v>166</v>
      </c>
      <c r="F27" s="4">
        <v>1</v>
      </c>
      <c r="G27" s="51">
        <v>10841</v>
      </c>
      <c r="H27" s="9" t="s">
        <v>6</v>
      </c>
      <c r="I27" s="52">
        <v>101477330</v>
      </c>
      <c r="J27" s="37">
        <v>3523</v>
      </c>
      <c r="K27" s="5">
        <v>2011</v>
      </c>
    </row>
    <row r="28" spans="3:11" ht="12.75">
      <c r="C28" s="16" t="s">
        <v>22</v>
      </c>
      <c r="D28" s="50" t="s">
        <v>159</v>
      </c>
      <c r="E28" s="55" t="s">
        <v>157</v>
      </c>
      <c r="F28" s="4">
        <v>1</v>
      </c>
      <c r="G28" s="51">
        <v>5782</v>
      </c>
      <c r="H28" s="9" t="s">
        <v>6</v>
      </c>
      <c r="I28" s="52">
        <v>101472317</v>
      </c>
      <c r="J28" s="37">
        <v>5782</v>
      </c>
      <c r="K28" s="5">
        <v>2009</v>
      </c>
    </row>
    <row r="29" spans="3:11" ht="12.75">
      <c r="C29" s="16" t="s">
        <v>23</v>
      </c>
      <c r="D29" s="50" t="s">
        <v>160</v>
      </c>
      <c r="E29" s="55" t="s">
        <v>157</v>
      </c>
      <c r="F29" s="4">
        <v>1</v>
      </c>
      <c r="G29" s="51">
        <v>1637</v>
      </c>
      <c r="H29" s="9" t="s">
        <v>6</v>
      </c>
      <c r="I29" s="52">
        <v>101495836</v>
      </c>
      <c r="J29" s="37">
        <v>1637</v>
      </c>
      <c r="K29" s="5">
        <v>2009</v>
      </c>
    </row>
    <row r="30" spans="3:11" ht="12.75">
      <c r="C30" s="16" t="s">
        <v>24</v>
      </c>
      <c r="D30" s="49" t="s">
        <v>159</v>
      </c>
      <c r="E30" s="55" t="s">
        <v>157</v>
      </c>
      <c r="F30" s="4">
        <v>1</v>
      </c>
      <c r="G30" s="51">
        <v>2251</v>
      </c>
      <c r="H30" s="9" t="s">
        <v>6</v>
      </c>
      <c r="I30" s="52">
        <v>101476949</v>
      </c>
      <c r="J30" s="37">
        <v>1783</v>
      </c>
      <c r="K30" s="5">
        <v>2009</v>
      </c>
    </row>
    <row r="31" spans="3:11" ht="12.75">
      <c r="C31" s="16" t="s">
        <v>25</v>
      </c>
      <c r="D31" s="49" t="s">
        <v>159</v>
      </c>
      <c r="E31" s="55" t="s">
        <v>157</v>
      </c>
      <c r="F31" s="4">
        <v>1</v>
      </c>
      <c r="G31" s="51">
        <v>14999</v>
      </c>
      <c r="H31" s="9" t="s">
        <v>6</v>
      </c>
      <c r="I31" s="52">
        <v>101477375</v>
      </c>
      <c r="J31" s="37">
        <v>2250</v>
      </c>
      <c r="K31" s="5">
        <v>2008</v>
      </c>
    </row>
    <row r="32" spans="3:11" ht="12.75">
      <c r="C32" s="16" t="s">
        <v>26</v>
      </c>
      <c r="D32" s="50" t="s">
        <v>159</v>
      </c>
      <c r="E32" s="55" t="s">
        <v>154</v>
      </c>
      <c r="F32" s="4">
        <v>1</v>
      </c>
      <c r="G32" s="51">
        <v>15000</v>
      </c>
      <c r="H32" s="9" t="s">
        <v>6</v>
      </c>
      <c r="I32" s="52">
        <v>101477400</v>
      </c>
      <c r="J32" s="37">
        <v>2250</v>
      </c>
      <c r="K32" s="5">
        <v>2008</v>
      </c>
    </row>
    <row r="33" spans="3:11" ht="12.75">
      <c r="C33" s="16" t="s">
        <v>27</v>
      </c>
      <c r="D33" s="50" t="s">
        <v>161</v>
      </c>
      <c r="E33" s="55" t="s">
        <v>155</v>
      </c>
      <c r="F33" s="4">
        <v>1</v>
      </c>
      <c r="G33" s="51">
        <v>2645</v>
      </c>
      <c r="H33" s="9" t="s">
        <v>6</v>
      </c>
      <c r="I33" s="52">
        <v>101487301</v>
      </c>
      <c r="J33" s="37">
        <v>1256</v>
      </c>
      <c r="K33" s="5">
        <v>2008</v>
      </c>
    </row>
    <row r="34" spans="3:11" ht="12.75">
      <c r="C34" s="16" t="s">
        <v>28</v>
      </c>
      <c r="D34" s="50" t="s">
        <v>162</v>
      </c>
      <c r="E34" s="55" t="s">
        <v>155</v>
      </c>
      <c r="F34" s="4">
        <v>1</v>
      </c>
      <c r="G34" s="51">
        <v>1001</v>
      </c>
      <c r="H34" s="9" t="s">
        <v>6</v>
      </c>
      <c r="I34" s="52">
        <v>101487300</v>
      </c>
      <c r="J34" s="37">
        <v>475</v>
      </c>
      <c r="K34" s="5">
        <v>2004</v>
      </c>
    </row>
    <row r="35" spans="3:11" ht="12.75">
      <c r="C35" s="16" t="s">
        <v>29</v>
      </c>
      <c r="D35" s="50" t="s">
        <v>162</v>
      </c>
      <c r="E35" s="55" t="s">
        <v>155</v>
      </c>
      <c r="F35" s="4">
        <v>1</v>
      </c>
      <c r="G35" s="51">
        <v>1001</v>
      </c>
      <c r="H35" s="9" t="s">
        <v>6</v>
      </c>
      <c r="I35" s="52">
        <v>101487302</v>
      </c>
      <c r="J35" s="37">
        <v>475</v>
      </c>
      <c r="K35" s="5">
        <v>2007</v>
      </c>
    </row>
    <row r="36" spans="3:11" ht="12.75">
      <c r="C36" s="16" t="s">
        <v>30</v>
      </c>
      <c r="D36" s="50" t="s">
        <v>163</v>
      </c>
      <c r="E36" s="55" t="s">
        <v>155</v>
      </c>
      <c r="F36" s="4">
        <v>1</v>
      </c>
      <c r="G36" s="51">
        <v>1627</v>
      </c>
      <c r="H36" s="9" t="s">
        <v>6</v>
      </c>
      <c r="I36" s="52">
        <v>101487304</v>
      </c>
      <c r="J36" s="37">
        <v>776</v>
      </c>
      <c r="K36" s="5">
        <v>2006</v>
      </c>
    </row>
    <row r="37" spans="3:11" ht="12.75">
      <c r="C37" s="16" t="s">
        <v>31</v>
      </c>
      <c r="D37" s="50" t="s">
        <v>164</v>
      </c>
      <c r="E37" s="55" t="s">
        <v>155</v>
      </c>
      <c r="F37" s="4">
        <v>1</v>
      </c>
      <c r="G37" s="51">
        <v>1562</v>
      </c>
      <c r="H37" s="9" t="s">
        <v>6</v>
      </c>
      <c r="I37" s="52">
        <v>101487303</v>
      </c>
      <c r="J37" s="37">
        <v>752</v>
      </c>
      <c r="K37" s="5">
        <v>1985</v>
      </c>
    </row>
    <row r="38" spans="3:11" ht="12.75">
      <c r="C38" s="16" t="s">
        <v>32</v>
      </c>
      <c r="D38" s="50" t="s">
        <v>161</v>
      </c>
      <c r="E38" s="55" t="s">
        <v>155</v>
      </c>
      <c r="F38" s="4">
        <v>1</v>
      </c>
      <c r="G38" s="51">
        <v>1442</v>
      </c>
      <c r="H38" s="9" t="s">
        <v>6</v>
      </c>
      <c r="I38" s="52">
        <v>101483806</v>
      </c>
      <c r="J38" s="37">
        <v>1442</v>
      </c>
      <c r="K38" s="5">
        <v>1983</v>
      </c>
    </row>
    <row r="39" spans="3:11" ht="12.75">
      <c r="C39" s="16" t="s">
        <v>33</v>
      </c>
      <c r="D39" s="50" t="s">
        <v>165</v>
      </c>
      <c r="E39" s="55" t="s">
        <v>112</v>
      </c>
      <c r="F39" s="4">
        <v>1</v>
      </c>
      <c r="G39" s="51">
        <v>3566</v>
      </c>
      <c r="H39" s="9" t="s">
        <v>6</v>
      </c>
      <c r="I39" s="52">
        <v>101432308</v>
      </c>
      <c r="J39" s="37">
        <v>3566</v>
      </c>
      <c r="K39" s="5">
        <v>1986</v>
      </c>
    </row>
    <row r="40" spans="3:11" ht="12.75">
      <c r="C40" s="16" t="s">
        <v>34</v>
      </c>
      <c r="D40" s="45" t="s">
        <v>161</v>
      </c>
      <c r="E40" s="55" t="s">
        <v>112</v>
      </c>
      <c r="F40" s="4">
        <v>1</v>
      </c>
      <c r="G40" s="95">
        <v>7642</v>
      </c>
      <c r="H40" s="9" t="s">
        <v>6</v>
      </c>
      <c r="I40" s="52">
        <v>101483807</v>
      </c>
      <c r="J40" s="96">
        <v>318</v>
      </c>
      <c r="K40" s="5">
        <v>2017</v>
      </c>
    </row>
    <row r="41" spans="3:11" ht="12.75">
      <c r="C41" s="16" t="s">
        <v>35</v>
      </c>
      <c r="D41" s="94" t="s">
        <v>408</v>
      </c>
      <c r="E41" s="55" t="s">
        <v>112</v>
      </c>
      <c r="F41" s="4">
        <v>1</v>
      </c>
      <c r="G41" s="95">
        <v>6029</v>
      </c>
      <c r="H41" s="9" t="s">
        <v>6</v>
      </c>
      <c r="I41" s="52">
        <v>101483811</v>
      </c>
      <c r="J41" s="96">
        <v>402</v>
      </c>
      <c r="K41" s="5">
        <v>2017</v>
      </c>
    </row>
    <row r="42" spans="3:11" ht="12.75">
      <c r="C42" s="16" t="s">
        <v>36</v>
      </c>
      <c r="D42" s="94" t="s">
        <v>408</v>
      </c>
      <c r="E42" s="55" t="s">
        <v>112</v>
      </c>
      <c r="F42" s="4">
        <v>1</v>
      </c>
      <c r="G42" s="95">
        <v>6029</v>
      </c>
      <c r="H42" s="9" t="s">
        <v>6</v>
      </c>
      <c r="I42" s="52">
        <v>101483812</v>
      </c>
      <c r="J42" s="96">
        <v>402</v>
      </c>
      <c r="K42" s="5">
        <v>2017</v>
      </c>
    </row>
    <row r="43" spans="3:11" ht="12.75">
      <c r="C43" s="16" t="s">
        <v>37</v>
      </c>
      <c r="D43" s="94" t="s">
        <v>408</v>
      </c>
      <c r="E43" s="55" t="s">
        <v>112</v>
      </c>
      <c r="F43" s="4">
        <v>1</v>
      </c>
      <c r="G43" s="95">
        <v>6029</v>
      </c>
      <c r="H43" s="9" t="s">
        <v>6</v>
      </c>
      <c r="I43" s="52">
        <v>101483813</v>
      </c>
      <c r="J43" s="96">
        <v>402</v>
      </c>
      <c r="K43" s="5">
        <v>2017</v>
      </c>
    </row>
    <row r="44" spans="3:11" ht="12.75">
      <c r="C44" s="16" t="s">
        <v>38</v>
      </c>
      <c r="D44" s="94" t="s">
        <v>408</v>
      </c>
      <c r="E44" s="55" t="s">
        <v>112</v>
      </c>
      <c r="F44" s="4">
        <v>1</v>
      </c>
      <c r="G44" s="95">
        <v>6029</v>
      </c>
      <c r="H44" s="9" t="s">
        <v>6</v>
      </c>
      <c r="I44" s="52">
        <v>101483814</v>
      </c>
      <c r="J44" s="96">
        <v>402</v>
      </c>
      <c r="K44" s="5">
        <v>2017</v>
      </c>
    </row>
    <row r="45" spans="3:11" ht="12.75">
      <c r="C45" s="16" t="s">
        <v>39</v>
      </c>
      <c r="D45" s="94" t="s">
        <v>408</v>
      </c>
      <c r="E45" s="55" t="s">
        <v>112</v>
      </c>
      <c r="F45" s="4">
        <v>1</v>
      </c>
      <c r="G45" s="95">
        <v>6029</v>
      </c>
      <c r="H45" s="9" t="s">
        <v>6</v>
      </c>
      <c r="I45" s="52">
        <v>101483815</v>
      </c>
      <c r="J45" s="96">
        <v>402</v>
      </c>
      <c r="K45" s="5">
        <v>2017</v>
      </c>
    </row>
    <row r="46" spans="3:11" ht="12.75">
      <c r="C46" s="16" t="s">
        <v>40</v>
      </c>
      <c r="D46" s="94" t="s">
        <v>408</v>
      </c>
      <c r="E46" s="55" t="s">
        <v>112</v>
      </c>
      <c r="F46" s="4">
        <v>1</v>
      </c>
      <c r="G46" s="95">
        <v>6029</v>
      </c>
      <c r="H46" s="9" t="s">
        <v>6</v>
      </c>
      <c r="I46" s="52">
        <v>101483816</v>
      </c>
      <c r="J46" s="96">
        <v>402</v>
      </c>
      <c r="K46" s="5">
        <v>2017</v>
      </c>
    </row>
    <row r="47" spans="3:11" ht="12.75">
      <c r="C47" s="16" t="s">
        <v>41</v>
      </c>
      <c r="D47" s="94" t="s">
        <v>408</v>
      </c>
      <c r="E47" s="55" t="s">
        <v>112</v>
      </c>
      <c r="F47" s="4">
        <v>1</v>
      </c>
      <c r="G47" s="95">
        <v>6029</v>
      </c>
      <c r="H47" s="9" t="s">
        <v>6</v>
      </c>
      <c r="I47" s="52">
        <v>101483817</v>
      </c>
      <c r="J47" s="96">
        <v>402</v>
      </c>
      <c r="K47" s="5">
        <v>2017</v>
      </c>
    </row>
    <row r="48" spans="3:11" ht="12.75">
      <c r="C48" s="16" t="s">
        <v>42</v>
      </c>
      <c r="D48" s="94" t="s">
        <v>408</v>
      </c>
      <c r="E48" s="55" t="s">
        <v>112</v>
      </c>
      <c r="F48" s="4">
        <v>1</v>
      </c>
      <c r="G48" s="95">
        <v>6029</v>
      </c>
      <c r="H48" s="9" t="s">
        <v>6</v>
      </c>
      <c r="I48" s="52">
        <v>101483818</v>
      </c>
      <c r="J48" s="96">
        <v>402</v>
      </c>
      <c r="K48" s="5">
        <v>2017</v>
      </c>
    </row>
    <row r="49" spans="3:11" ht="12.75">
      <c r="C49" s="16" t="s">
        <v>43</v>
      </c>
      <c r="D49" s="94" t="s">
        <v>408</v>
      </c>
      <c r="E49" s="55" t="s">
        <v>112</v>
      </c>
      <c r="F49" s="4">
        <v>1</v>
      </c>
      <c r="G49" s="95">
        <v>6029</v>
      </c>
      <c r="H49" s="9" t="s">
        <v>6</v>
      </c>
      <c r="I49" s="52">
        <v>101483819</v>
      </c>
      <c r="J49" s="96">
        <v>402</v>
      </c>
      <c r="K49" s="5">
        <v>2017</v>
      </c>
    </row>
    <row r="50" spans="3:11" ht="24" customHeight="1">
      <c r="C50" s="16"/>
      <c r="D50" s="26" t="s">
        <v>361</v>
      </c>
      <c r="E50" s="19"/>
      <c r="F50" s="27">
        <f>SUM(F20:F49)</f>
        <v>30</v>
      </c>
      <c r="G50" s="17">
        <f>SUM(G20:G49)</f>
        <v>168974</v>
      </c>
      <c r="H50" s="17"/>
      <c r="I50" s="17"/>
      <c r="J50" s="17">
        <f>SUM(J20:J49)</f>
        <v>48806</v>
      </c>
      <c r="K50" s="5"/>
    </row>
    <row r="51" spans="3:11" ht="12.75">
      <c r="C51" s="187" t="s">
        <v>706</v>
      </c>
      <c r="D51" s="188"/>
      <c r="E51" s="188"/>
      <c r="F51" s="188"/>
      <c r="G51" s="188"/>
      <c r="H51" s="188"/>
      <c r="I51" s="188"/>
      <c r="J51" s="188"/>
      <c r="K51" s="188"/>
    </row>
    <row r="52" spans="3:11" ht="12.75">
      <c r="C52" s="16" t="s">
        <v>14</v>
      </c>
      <c r="D52" s="52" t="s">
        <v>168</v>
      </c>
      <c r="E52" s="55" t="s">
        <v>112</v>
      </c>
      <c r="F52" s="4">
        <v>1</v>
      </c>
      <c r="G52" s="12">
        <v>15596</v>
      </c>
      <c r="H52" s="9" t="s">
        <v>6</v>
      </c>
      <c r="I52" s="34">
        <v>101510044</v>
      </c>
      <c r="J52" s="13">
        <v>15596</v>
      </c>
      <c r="K52" s="5">
        <v>2006</v>
      </c>
    </row>
    <row r="53" spans="3:11" ht="21.75" customHeight="1">
      <c r="C53" s="16"/>
      <c r="D53" s="28" t="s">
        <v>360</v>
      </c>
      <c r="E53" s="19"/>
      <c r="F53" s="27">
        <f>SUM(F52:F52)</f>
        <v>1</v>
      </c>
      <c r="G53" s="17">
        <f>SUM(G52:G52)</f>
        <v>15596</v>
      </c>
      <c r="H53" s="17"/>
      <c r="I53" s="17"/>
      <c r="J53" s="17">
        <f>SUM(J52:J52)</f>
        <v>15596</v>
      </c>
      <c r="K53" s="18"/>
    </row>
    <row r="54" spans="3:11" ht="12.75">
      <c r="C54" s="187" t="s">
        <v>707</v>
      </c>
      <c r="D54" s="188"/>
      <c r="E54" s="188"/>
      <c r="F54" s="188"/>
      <c r="G54" s="188"/>
      <c r="H54" s="188"/>
      <c r="I54" s="188"/>
      <c r="J54" s="188"/>
      <c r="K54" s="188"/>
    </row>
    <row r="55" spans="3:11" ht="12.75">
      <c r="C55" s="16" t="s">
        <v>14</v>
      </c>
      <c r="D55" s="53" t="s">
        <v>169</v>
      </c>
      <c r="E55" s="55" t="s">
        <v>151</v>
      </c>
      <c r="F55" s="4">
        <v>1</v>
      </c>
      <c r="G55" s="54">
        <v>1703</v>
      </c>
      <c r="H55" s="9" t="s">
        <v>6</v>
      </c>
      <c r="I55" s="52">
        <v>101640058</v>
      </c>
      <c r="J55" s="54">
        <v>1703</v>
      </c>
      <c r="K55" s="5">
        <v>2011</v>
      </c>
    </row>
    <row r="56" spans="3:11" ht="12.75">
      <c r="C56" s="16" t="s">
        <v>15</v>
      </c>
      <c r="D56" s="53" t="s">
        <v>169</v>
      </c>
      <c r="E56" s="55" t="s">
        <v>151</v>
      </c>
      <c r="F56" s="4">
        <v>1</v>
      </c>
      <c r="G56" s="54">
        <v>1149</v>
      </c>
      <c r="H56" s="9" t="s">
        <v>6</v>
      </c>
      <c r="I56" s="52">
        <v>101640059</v>
      </c>
      <c r="J56" s="54">
        <v>1149</v>
      </c>
      <c r="K56" s="5">
        <v>2008</v>
      </c>
    </row>
    <row r="57" spans="3:11" ht="20.25" customHeight="1">
      <c r="C57" s="16"/>
      <c r="D57" s="26" t="s">
        <v>359</v>
      </c>
      <c r="E57" s="19"/>
      <c r="F57" s="27">
        <f>SUM(F55:F56)</f>
        <v>2</v>
      </c>
      <c r="G57" s="17">
        <f>SUM(G55:G56)</f>
        <v>2852</v>
      </c>
      <c r="H57" s="17"/>
      <c r="I57" s="17"/>
      <c r="J57" s="17">
        <f>SUM(J55:J56)</f>
        <v>2852</v>
      </c>
      <c r="K57" s="18"/>
    </row>
    <row r="58" spans="3:10" ht="30" customHeight="1">
      <c r="C58" s="205" t="s">
        <v>333</v>
      </c>
      <c r="D58" s="206"/>
      <c r="E58" s="207"/>
      <c r="F58" s="64">
        <f>F57+F53+F50+F18</f>
        <v>36</v>
      </c>
      <c r="G58" s="62">
        <f>G57+G53+G50+G18</f>
        <v>737659</v>
      </c>
      <c r="J58" s="62">
        <f>J57+J53+J50+J18</f>
        <v>500891</v>
      </c>
    </row>
    <row r="59" spans="3:10" ht="17.25" customHeight="1">
      <c r="C59" s="159"/>
      <c r="D59" s="159"/>
      <c r="E59" s="159"/>
      <c r="F59" s="160"/>
      <c r="G59" s="161"/>
      <c r="J59" s="161"/>
    </row>
    <row r="60" ht="12.75">
      <c r="E60" s="43"/>
    </row>
    <row r="61" spans="4:9" ht="12.75" customHeight="1">
      <c r="D61" s="203" t="s">
        <v>700</v>
      </c>
      <c r="E61" s="203"/>
      <c r="F61" s="203"/>
      <c r="G61" s="203"/>
      <c r="H61" s="203"/>
      <c r="I61" s="203"/>
    </row>
    <row r="62" spans="4:9" ht="12.75">
      <c r="D62" s="200" t="s">
        <v>701</v>
      </c>
      <c r="E62" s="200"/>
      <c r="F62" s="200"/>
      <c r="G62" s="200"/>
      <c r="H62" s="200"/>
      <c r="I62" s="200"/>
    </row>
    <row r="63" spans="4:9" ht="12.75">
      <c r="D63" s="200" t="s">
        <v>702</v>
      </c>
      <c r="E63" s="200"/>
      <c r="F63" s="200"/>
      <c r="G63" s="200"/>
      <c r="H63" s="200"/>
      <c r="I63" s="200"/>
    </row>
    <row r="64" spans="4:9" ht="12.75">
      <c r="D64" s="200" t="s">
        <v>703</v>
      </c>
      <c r="E64" s="200"/>
      <c r="F64" s="200"/>
      <c r="G64" s="200"/>
      <c r="H64" s="200"/>
      <c r="I64" s="200"/>
    </row>
    <row r="65" spans="4:9" ht="12.75">
      <c r="D65" s="200" t="s">
        <v>704</v>
      </c>
      <c r="E65" s="200"/>
      <c r="F65" s="200"/>
      <c r="G65" s="200"/>
      <c r="H65" s="200"/>
      <c r="I65" s="200"/>
    </row>
    <row r="66" spans="4:9" ht="12.75">
      <c r="D66" s="43"/>
      <c r="E66" s="43"/>
      <c r="F66" s="43"/>
      <c r="G66" s="43"/>
      <c r="H66" s="43"/>
      <c r="I66" s="43"/>
    </row>
    <row r="67" spans="5:11" ht="21.75" customHeight="1">
      <c r="E67" s="43"/>
      <c r="J67" s="123" t="s">
        <v>108</v>
      </c>
      <c r="K67" s="123"/>
    </row>
    <row r="68" spans="5:10" ht="41.25" customHeight="1">
      <c r="E68" s="43"/>
      <c r="F68" s="172" t="s">
        <v>699</v>
      </c>
      <c r="G68" s="172"/>
      <c r="H68" s="172"/>
      <c r="I68" s="172"/>
      <c r="J68" s="172"/>
    </row>
    <row r="69" spans="3:11" ht="21" customHeight="1">
      <c r="C69" s="179" t="s">
        <v>685</v>
      </c>
      <c r="D69" s="179"/>
      <c r="E69" s="179"/>
      <c r="F69" s="179"/>
      <c r="G69" s="179"/>
      <c r="H69" s="179"/>
      <c r="I69" s="179"/>
      <c r="J69" s="179"/>
      <c r="K69" s="38"/>
    </row>
    <row r="70" spans="3:11" ht="12.75" customHeight="1">
      <c r="C70" s="173" t="s">
        <v>0</v>
      </c>
      <c r="D70" s="180" t="s">
        <v>76</v>
      </c>
      <c r="E70" s="173" t="s">
        <v>1</v>
      </c>
      <c r="F70" s="173" t="s">
        <v>77</v>
      </c>
      <c r="G70" s="173" t="s">
        <v>2</v>
      </c>
      <c r="H70" s="173" t="s">
        <v>78</v>
      </c>
      <c r="I70" s="192" t="s">
        <v>110</v>
      </c>
      <c r="J70" s="173" t="s">
        <v>4</v>
      </c>
      <c r="K70" s="176"/>
    </row>
    <row r="71" spans="3:11" ht="12.75">
      <c r="C71" s="174"/>
      <c r="D71" s="180"/>
      <c r="E71" s="174"/>
      <c r="F71" s="174"/>
      <c r="G71" s="174"/>
      <c r="H71" s="174"/>
      <c r="I71" s="193"/>
      <c r="J71" s="174"/>
      <c r="K71" s="176"/>
    </row>
    <row r="72" spans="3:11" ht="12.75">
      <c r="C72" s="174"/>
      <c r="D72" s="180"/>
      <c r="E72" s="174"/>
      <c r="F72" s="174"/>
      <c r="G72" s="174"/>
      <c r="H72" s="174"/>
      <c r="I72" s="193"/>
      <c r="J72" s="174"/>
      <c r="K72" s="176"/>
    </row>
    <row r="73" spans="3:11" ht="12.75">
      <c r="C73" s="175"/>
      <c r="D73" s="180"/>
      <c r="E73" s="175"/>
      <c r="F73" s="175"/>
      <c r="G73" s="175"/>
      <c r="H73" s="175"/>
      <c r="I73" s="194"/>
      <c r="J73" s="175"/>
      <c r="K73" s="176"/>
    </row>
    <row r="74" spans="3:11" ht="12.75">
      <c r="C74" s="15">
        <v>1</v>
      </c>
      <c r="D74" s="15">
        <v>2</v>
      </c>
      <c r="E74" s="15">
        <v>3</v>
      </c>
      <c r="F74" s="15">
        <v>3</v>
      </c>
      <c r="G74" s="15">
        <v>4</v>
      </c>
      <c r="H74" s="15">
        <v>5</v>
      </c>
      <c r="I74" s="15">
        <v>6</v>
      </c>
      <c r="J74" s="15">
        <v>7</v>
      </c>
      <c r="K74" s="91"/>
    </row>
    <row r="75" spans="3:11" ht="12.75" customHeight="1">
      <c r="C75" s="189" t="s">
        <v>398</v>
      </c>
      <c r="D75" s="190"/>
      <c r="E75" s="190"/>
      <c r="F75" s="190"/>
      <c r="G75" s="190"/>
      <c r="H75" s="190"/>
      <c r="I75" s="190"/>
      <c r="J75" s="190"/>
      <c r="K75" s="148"/>
    </row>
    <row r="76" spans="3:11" ht="15">
      <c r="C76" s="25" t="s">
        <v>14</v>
      </c>
      <c r="D76" s="52" t="s">
        <v>9</v>
      </c>
      <c r="E76" s="55" t="s">
        <v>151</v>
      </c>
      <c r="F76" s="55">
        <v>2</v>
      </c>
      <c r="G76" s="54">
        <v>665</v>
      </c>
      <c r="H76" s="55" t="s">
        <v>6</v>
      </c>
      <c r="I76" s="6">
        <v>1113</v>
      </c>
      <c r="J76" s="56">
        <f>G76</f>
        <v>665</v>
      </c>
      <c r="K76" s="92"/>
    </row>
    <row r="77" spans="3:11" ht="15">
      <c r="C77" s="25" t="s">
        <v>15</v>
      </c>
      <c r="D77" s="52" t="s">
        <v>248</v>
      </c>
      <c r="E77" s="55" t="s">
        <v>151</v>
      </c>
      <c r="F77" s="55">
        <v>1</v>
      </c>
      <c r="G77" s="54">
        <v>333</v>
      </c>
      <c r="H77" s="55" t="s">
        <v>6</v>
      </c>
      <c r="I77" s="6">
        <v>1113</v>
      </c>
      <c r="J77" s="56">
        <f aca="true" t="shared" si="0" ref="J77:J140">G77</f>
        <v>333</v>
      </c>
      <c r="K77" s="92"/>
    </row>
    <row r="78" spans="3:11" ht="15.75">
      <c r="C78" s="25" t="s">
        <v>16</v>
      </c>
      <c r="D78" s="52" t="s">
        <v>357</v>
      </c>
      <c r="E78" s="55" t="s">
        <v>151</v>
      </c>
      <c r="F78" s="55">
        <v>1</v>
      </c>
      <c r="G78" s="54">
        <v>417</v>
      </c>
      <c r="H78" s="55" t="s">
        <v>6</v>
      </c>
      <c r="I78" s="6">
        <v>1113</v>
      </c>
      <c r="J78" s="56">
        <f t="shared" si="0"/>
        <v>417</v>
      </c>
      <c r="K78" s="93"/>
    </row>
    <row r="79" spans="3:11" ht="15.75">
      <c r="C79" s="25" t="s">
        <v>17</v>
      </c>
      <c r="D79" s="52" t="s">
        <v>249</v>
      </c>
      <c r="E79" s="55" t="s">
        <v>151</v>
      </c>
      <c r="F79" s="55">
        <v>1</v>
      </c>
      <c r="G79" s="54">
        <v>313</v>
      </c>
      <c r="H79" s="55" t="s">
        <v>6</v>
      </c>
      <c r="I79" s="6">
        <v>1113</v>
      </c>
      <c r="J79" s="56">
        <f t="shared" si="0"/>
        <v>313</v>
      </c>
      <c r="K79" s="93"/>
    </row>
    <row r="80" spans="3:11" ht="15.75">
      <c r="C80" s="25" t="s">
        <v>18</v>
      </c>
      <c r="D80" s="52" t="s">
        <v>358</v>
      </c>
      <c r="E80" s="55" t="s">
        <v>151</v>
      </c>
      <c r="F80" s="55">
        <v>1</v>
      </c>
      <c r="G80" s="54">
        <v>416</v>
      </c>
      <c r="H80" s="55" t="s">
        <v>6</v>
      </c>
      <c r="I80" s="6">
        <v>1113</v>
      </c>
      <c r="J80" s="56">
        <f t="shared" si="0"/>
        <v>416</v>
      </c>
      <c r="K80" s="93"/>
    </row>
    <row r="81" spans="3:11" ht="15.75">
      <c r="C81" s="25" t="s">
        <v>19</v>
      </c>
      <c r="D81" s="52" t="s">
        <v>80</v>
      </c>
      <c r="E81" s="55" t="s">
        <v>151</v>
      </c>
      <c r="F81" s="55">
        <v>1</v>
      </c>
      <c r="G81" s="54">
        <v>410</v>
      </c>
      <c r="H81" s="55" t="s">
        <v>6</v>
      </c>
      <c r="I81" s="6">
        <v>1113</v>
      </c>
      <c r="J81" s="56">
        <f t="shared" si="0"/>
        <v>410</v>
      </c>
      <c r="K81" s="93"/>
    </row>
    <row r="82" spans="3:11" ht="15.75">
      <c r="C82" s="25" t="s">
        <v>20</v>
      </c>
      <c r="D82" s="52" t="s">
        <v>250</v>
      </c>
      <c r="E82" s="55" t="s">
        <v>151</v>
      </c>
      <c r="F82" s="55">
        <v>1</v>
      </c>
      <c r="G82" s="54">
        <v>200</v>
      </c>
      <c r="H82" s="55" t="s">
        <v>6</v>
      </c>
      <c r="I82" s="6">
        <v>1113</v>
      </c>
      <c r="J82" s="56">
        <f t="shared" si="0"/>
        <v>200</v>
      </c>
      <c r="K82" s="93"/>
    </row>
    <row r="83" spans="3:11" ht="15.75">
      <c r="C83" s="25" t="s">
        <v>21</v>
      </c>
      <c r="D83" s="52" t="s">
        <v>251</v>
      </c>
      <c r="E83" s="55" t="s">
        <v>151</v>
      </c>
      <c r="F83" s="55">
        <v>1</v>
      </c>
      <c r="G83" s="54">
        <v>250</v>
      </c>
      <c r="H83" s="55" t="s">
        <v>6</v>
      </c>
      <c r="I83" s="6">
        <v>1113</v>
      </c>
      <c r="J83" s="56">
        <f t="shared" si="0"/>
        <v>250</v>
      </c>
      <c r="K83" s="93"/>
    </row>
    <row r="84" spans="3:11" ht="15.75">
      <c r="C84" s="25" t="s">
        <v>22</v>
      </c>
      <c r="D84" s="52" t="s">
        <v>252</v>
      </c>
      <c r="E84" s="55" t="s">
        <v>151</v>
      </c>
      <c r="F84" s="55">
        <v>1</v>
      </c>
      <c r="G84" s="54">
        <v>280</v>
      </c>
      <c r="H84" s="55" t="s">
        <v>6</v>
      </c>
      <c r="I84" s="6">
        <v>1113</v>
      </c>
      <c r="J84" s="56">
        <f t="shared" si="0"/>
        <v>280</v>
      </c>
      <c r="K84" s="93"/>
    </row>
    <row r="85" spans="3:11" ht="15.75">
      <c r="C85" s="25" t="s">
        <v>23</v>
      </c>
      <c r="D85" s="52" t="s">
        <v>86</v>
      </c>
      <c r="E85" s="55" t="s">
        <v>151</v>
      </c>
      <c r="F85" s="55">
        <v>8</v>
      </c>
      <c r="G85" s="54">
        <v>567</v>
      </c>
      <c r="H85" s="55" t="s">
        <v>6</v>
      </c>
      <c r="I85" s="6">
        <v>1113</v>
      </c>
      <c r="J85" s="56">
        <f t="shared" si="0"/>
        <v>567</v>
      </c>
      <c r="K85" s="93"/>
    </row>
    <row r="86" spans="3:11" ht="15.75">
      <c r="C86" s="25" t="s">
        <v>24</v>
      </c>
      <c r="D86" s="52" t="s">
        <v>253</v>
      </c>
      <c r="E86" s="55" t="s">
        <v>151</v>
      </c>
      <c r="F86" s="55">
        <v>1</v>
      </c>
      <c r="G86" s="54">
        <v>800</v>
      </c>
      <c r="H86" s="55" t="s">
        <v>6</v>
      </c>
      <c r="I86" s="6">
        <v>1113</v>
      </c>
      <c r="J86" s="56">
        <f t="shared" si="0"/>
        <v>800</v>
      </c>
      <c r="K86" s="93"/>
    </row>
    <row r="87" spans="3:11" ht="15.75">
      <c r="C87" s="25" t="s">
        <v>25</v>
      </c>
      <c r="D87" s="52" t="s">
        <v>254</v>
      </c>
      <c r="E87" s="55" t="s">
        <v>151</v>
      </c>
      <c r="F87" s="55">
        <v>1</v>
      </c>
      <c r="G87" s="54">
        <v>107</v>
      </c>
      <c r="H87" s="55" t="s">
        <v>6</v>
      </c>
      <c r="I87" s="6">
        <v>1113</v>
      </c>
      <c r="J87" s="56">
        <f t="shared" si="0"/>
        <v>107</v>
      </c>
      <c r="K87" s="93"/>
    </row>
    <row r="88" spans="3:11" ht="15.75">
      <c r="C88" s="25" t="s">
        <v>26</v>
      </c>
      <c r="D88" s="52" t="s">
        <v>255</v>
      </c>
      <c r="E88" s="55" t="s">
        <v>151</v>
      </c>
      <c r="F88" s="55">
        <v>1</v>
      </c>
      <c r="G88" s="54">
        <v>112</v>
      </c>
      <c r="H88" s="55" t="s">
        <v>6</v>
      </c>
      <c r="I88" s="6">
        <v>1113</v>
      </c>
      <c r="J88" s="56">
        <f t="shared" si="0"/>
        <v>112</v>
      </c>
      <c r="K88" s="93"/>
    </row>
    <row r="89" spans="3:11" ht="15.75">
      <c r="C89" s="25" t="s">
        <v>27</v>
      </c>
      <c r="D89" s="52" t="s">
        <v>256</v>
      </c>
      <c r="E89" s="55" t="s">
        <v>151</v>
      </c>
      <c r="F89" s="55">
        <v>1</v>
      </c>
      <c r="G89" s="54">
        <v>113</v>
      </c>
      <c r="H89" s="55" t="s">
        <v>6</v>
      </c>
      <c r="I89" s="6">
        <v>1113</v>
      </c>
      <c r="J89" s="56">
        <f t="shared" si="0"/>
        <v>113</v>
      </c>
      <c r="K89" s="93"/>
    </row>
    <row r="90" spans="3:11" ht="15.75">
      <c r="C90" s="25" t="s">
        <v>28</v>
      </c>
      <c r="D90" s="52" t="s">
        <v>257</v>
      </c>
      <c r="E90" s="55" t="s">
        <v>151</v>
      </c>
      <c r="F90" s="55">
        <v>1</v>
      </c>
      <c r="G90" s="54">
        <v>367</v>
      </c>
      <c r="H90" s="55" t="s">
        <v>6</v>
      </c>
      <c r="I90" s="6">
        <v>1113</v>
      </c>
      <c r="J90" s="56">
        <f t="shared" si="0"/>
        <v>367</v>
      </c>
      <c r="K90" s="93"/>
    </row>
    <row r="91" spans="3:11" ht="15.75">
      <c r="C91" s="25" t="s">
        <v>29</v>
      </c>
      <c r="D91" s="52" t="s">
        <v>258</v>
      </c>
      <c r="E91" s="55" t="s">
        <v>151</v>
      </c>
      <c r="F91" s="55">
        <v>1</v>
      </c>
      <c r="G91" s="54">
        <v>261</v>
      </c>
      <c r="H91" s="55" t="s">
        <v>6</v>
      </c>
      <c r="I91" s="6">
        <v>1113</v>
      </c>
      <c r="J91" s="56">
        <f t="shared" si="0"/>
        <v>261</v>
      </c>
      <c r="K91" s="93"/>
    </row>
    <row r="92" spans="3:11" ht="15.75">
      <c r="C92" s="25" t="s">
        <v>30</v>
      </c>
      <c r="D92" s="52" t="s">
        <v>259</v>
      </c>
      <c r="E92" s="55" t="s">
        <v>151</v>
      </c>
      <c r="F92" s="55">
        <v>1</v>
      </c>
      <c r="G92" s="54">
        <v>59</v>
      </c>
      <c r="H92" s="55" t="s">
        <v>6</v>
      </c>
      <c r="I92" s="6">
        <v>1113</v>
      </c>
      <c r="J92" s="56">
        <f t="shared" si="0"/>
        <v>59</v>
      </c>
      <c r="K92" s="93"/>
    </row>
    <row r="93" spans="3:11" ht="15.75">
      <c r="C93" s="25" t="s">
        <v>31</v>
      </c>
      <c r="D93" s="52" t="s">
        <v>260</v>
      </c>
      <c r="E93" s="55" t="s">
        <v>151</v>
      </c>
      <c r="F93" s="55">
        <v>2</v>
      </c>
      <c r="G93" s="54">
        <v>400</v>
      </c>
      <c r="H93" s="55" t="s">
        <v>6</v>
      </c>
      <c r="I93" s="6">
        <v>1113</v>
      </c>
      <c r="J93" s="56">
        <f t="shared" si="0"/>
        <v>400</v>
      </c>
      <c r="K93" s="93"/>
    </row>
    <row r="94" spans="3:11" ht="15.75">
      <c r="C94" s="25" t="s">
        <v>32</v>
      </c>
      <c r="D94" s="52" t="s">
        <v>261</v>
      </c>
      <c r="E94" s="55" t="s">
        <v>151</v>
      </c>
      <c r="F94" s="55">
        <v>1</v>
      </c>
      <c r="G94" s="54">
        <v>202</v>
      </c>
      <c r="H94" s="55" t="s">
        <v>6</v>
      </c>
      <c r="I94" s="6">
        <v>1113</v>
      </c>
      <c r="J94" s="56">
        <f t="shared" si="0"/>
        <v>202</v>
      </c>
      <c r="K94" s="93"/>
    </row>
    <row r="95" spans="3:11" ht="15.75">
      <c r="C95" s="25" t="s">
        <v>33</v>
      </c>
      <c r="D95" s="52" t="s">
        <v>262</v>
      </c>
      <c r="E95" s="55" t="s">
        <v>151</v>
      </c>
      <c r="F95" s="55">
        <v>1</v>
      </c>
      <c r="G95" s="54">
        <v>230</v>
      </c>
      <c r="H95" s="55" t="s">
        <v>6</v>
      </c>
      <c r="I95" s="6">
        <v>1113</v>
      </c>
      <c r="J95" s="56">
        <f t="shared" si="0"/>
        <v>230</v>
      </c>
      <c r="K95" s="93"/>
    </row>
    <row r="96" spans="3:11" ht="15.75">
      <c r="C96" s="25" t="s">
        <v>34</v>
      </c>
      <c r="D96" s="52" t="s">
        <v>263</v>
      </c>
      <c r="E96" s="55" t="s">
        <v>151</v>
      </c>
      <c r="F96" s="55">
        <v>1</v>
      </c>
      <c r="G96" s="54">
        <v>459</v>
      </c>
      <c r="H96" s="55" t="s">
        <v>6</v>
      </c>
      <c r="I96" s="6">
        <v>1113</v>
      </c>
      <c r="J96" s="56">
        <f t="shared" si="0"/>
        <v>459</v>
      </c>
      <c r="K96" s="93"/>
    </row>
    <row r="97" spans="3:11" ht="15.75">
      <c r="C97" s="25" t="s">
        <v>35</v>
      </c>
      <c r="D97" s="52" t="s">
        <v>264</v>
      </c>
      <c r="E97" s="55" t="s">
        <v>151</v>
      </c>
      <c r="F97" s="55">
        <v>1</v>
      </c>
      <c r="G97" s="54">
        <v>760</v>
      </c>
      <c r="H97" s="55" t="s">
        <v>6</v>
      </c>
      <c r="I97" s="6">
        <v>1113</v>
      </c>
      <c r="J97" s="56">
        <f t="shared" si="0"/>
        <v>760</v>
      </c>
      <c r="K97" s="93"/>
    </row>
    <row r="98" spans="3:11" ht="15.75">
      <c r="C98" s="25" t="s">
        <v>36</v>
      </c>
      <c r="D98" s="52" t="s">
        <v>82</v>
      </c>
      <c r="E98" s="55" t="s">
        <v>152</v>
      </c>
      <c r="F98" s="55">
        <v>1</v>
      </c>
      <c r="G98" s="54">
        <v>414</v>
      </c>
      <c r="H98" s="55" t="s">
        <v>6</v>
      </c>
      <c r="I98" s="6">
        <v>1113</v>
      </c>
      <c r="J98" s="56">
        <f t="shared" si="0"/>
        <v>414</v>
      </c>
      <c r="K98" s="93"/>
    </row>
    <row r="99" spans="3:11" ht="15.75">
      <c r="C99" s="25" t="s">
        <v>37</v>
      </c>
      <c r="D99" s="52" t="s">
        <v>265</v>
      </c>
      <c r="E99" s="55" t="s">
        <v>152</v>
      </c>
      <c r="F99" s="55">
        <v>1</v>
      </c>
      <c r="G99" s="54">
        <v>20</v>
      </c>
      <c r="H99" s="55" t="s">
        <v>6</v>
      </c>
      <c r="I99" s="6">
        <v>1113</v>
      </c>
      <c r="J99" s="56">
        <f t="shared" si="0"/>
        <v>20</v>
      </c>
      <c r="K99" s="93"/>
    </row>
    <row r="100" spans="3:11" ht="15.75">
      <c r="C100" s="25" t="s">
        <v>38</v>
      </c>
      <c r="D100" s="52" t="s">
        <v>266</v>
      </c>
      <c r="E100" s="55" t="s">
        <v>152</v>
      </c>
      <c r="F100" s="55">
        <v>3</v>
      </c>
      <c r="G100" s="54">
        <v>12</v>
      </c>
      <c r="H100" s="55" t="s">
        <v>6</v>
      </c>
      <c r="I100" s="6">
        <v>1113</v>
      </c>
      <c r="J100" s="56">
        <f t="shared" si="0"/>
        <v>12</v>
      </c>
      <c r="K100" s="93"/>
    </row>
    <row r="101" spans="3:11" ht="15.75">
      <c r="C101" s="25" t="s">
        <v>39</v>
      </c>
      <c r="D101" s="52" t="s">
        <v>255</v>
      </c>
      <c r="E101" s="55" t="s">
        <v>152</v>
      </c>
      <c r="F101" s="55">
        <v>5</v>
      </c>
      <c r="G101" s="54">
        <v>55</v>
      </c>
      <c r="H101" s="55" t="s">
        <v>6</v>
      </c>
      <c r="I101" s="6">
        <v>1113</v>
      </c>
      <c r="J101" s="56">
        <f t="shared" si="0"/>
        <v>55</v>
      </c>
      <c r="K101" s="93"/>
    </row>
    <row r="102" spans="3:11" ht="15.75">
      <c r="C102" s="25" t="s">
        <v>40</v>
      </c>
      <c r="D102" s="52" t="s">
        <v>86</v>
      </c>
      <c r="E102" s="55" t="s">
        <v>152</v>
      </c>
      <c r="F102" s="55">
        <v>12</v>
      </c>
      <c r="G102" s="54">
        <v>400</v>
      </c>
      <c r="H102" s="55" t="s">
        <v>6</v>
      </c>
      <c r="I102" s="6">
        <v>1113</v>
      </c>
      <c r="J102" s="56">
        <f t="shared" si="0"/>
        <v>400</v>
      </c>
      <c r="K102" s="93"/>
    </row>
    <row r="103" spans="3:11" ht="15.75">
      <c r="C103" s="25" t="s">
        <v>41</v>
      </c>
      <c r="D103" s="52" t="s">
        <v>9</v>
      </c>
      <c r="E103" s="55" t="s">
        <v>152</v>
      </c>
      <c r="F103" s="55">
        <v>2</v>
      </c>
      <c r="G103" s="54">
        <v>19</v>
      </c>
      <c r="H103" s="55" t="s">
        <v>6</v>
      </c>
      <c r="I103" s="6">
        <v>1113</v>
      </c>
      <c r="J103" s="56">
        <f t="shared" si="0"/>
        <v>19</v>
      </c>
      <c r="K103" s="93"/>
    </row>
    <row r="104" spans="3:11" ht="15.75">
      <c r="C104" s="25" t="s">
        <v>42</v>
      </c>
      <c r="D104" s="52" t="s">
        <v>87</v>
      </c>
      <c r="E104" s="55" t="s">
        <v>152</v>
      </c>
      <c r="F104" s="55">
        <v>1</v>
      </c>
      <c r="G104" s="54">
        <v>32</v>
      </c>
      <c r="H104" s="55" t="s">
        <v>6</v>
      </c>
      <c r="I104" s="6">
        <v>1113</v>
      </c>
      <c r="J104" s="56">
        <f t="shared" si="0"/>
        <v>32</v>
      </c>
      <c r="K104" s="93"/>
    </row>
    <row r="105" spans="3:11" ht="15.75">
      <c r="C105" s="25" t="s">
        <v>43</v>
      </c>
      <c r="D105" s="52" t="s">
        <v>84</v>
      </c>
      <c r="E105" s="55" t="s">
        <v>152</v>
      </c>
      <c r="F105" s="55">
        <v>2</v>
      </c>
      <c r="G105" s="54">
        <v>14</v>
      </c>
      <c r="H105" s="55" t="s">
        <v>6</v>
      </c>
      <c r="I105" s="6">
        <v>1113</v>
      </c>
      <c r="J105" s="56">
        <f t="shared" si="0"/>
        <v>14</v>
      </c>
      <c r="K105" s="93"/>
    </row>
    <row r="106" spans="3:11" ht="15.75">
      <c r="C106" s="25" t="s">
        <v>44</v>
      </c>
      <c r="D106" s="52" t="s">
        <v>267</v>
      </c>
      <c r="E106" s="55" t="s">
        <v>152</v>
      </c>
      <c r="F106" s="55">
        <v>6</v>
      </c>
      <c r="G106" s="54">
        <v>9</v>
      </c>
      <c r="H106" s="55" t="s">
        <v>6</v>
      </c>
      <c r="I106" s="6">
        <v>1113</v>
      </c>
      <c r="J106" s="56">
        <f t="shared" si="0"/>
        <v>9</v>
      </c>
      <c r="K106" s="93"/>
    </row>
    <row r="107" spans="3:11" ht="15.75">
      <c r="C107" s="25" t="s">
        <v>45</v>
      </c>
      <c r="D107" s="52" t="s">
        <v>253</v>
      </c>
      <c r="E107" s="55" t="s">
        <v>152</v>
      </c>
      <c r="F107" s="55">
        <v>1</v>
      </c>
      <c r="G107" s="54">
        <v>800</v>
      </c>
      <c r="H107" s="55" t="s">
        <v>6</v>
      </c>
      <c r="I107" s="6">
        <v>1113</v>
      </c>
      <c r="J107" s="56">
        <f t="shared" si="0"/>
        <v>800</v>
      </c>
      <c r="K107" s="93"/>
    </row>
    <row r="108" spans="3:11" ht="15.75">
      <c r="C108" s="25" t="s">
        <v>46</v>
      </c>
      <c r="D108" s="52" t="s">
        <v>256</v>
      </c>
      <c r="E108" s="55" t="s">
        <v>152</v>
      </c>
      <c r="F108" s="55">
        <v>1</v>
      </c>
      <c r="G108" s="54">
        <v>13</v>
      </c>
      <c r="H108" s="55" t="s">
        <v>6</v>
      </c>
      <c r="I108" s="6">
        <v>1113</v>
      </c>
      <c r="J108" s="56">
        <f t="shared" si="0"/>
        <v>13</v>
      </c>
      <c r="K108" s="93"/>
    </row>
    <row r="109" spans="3:11" ht="15.75">
      <c r="C109" s="25" t="s">
        <v>47</v>
      </c>
      <c r="D109" s="52" t="s">
        <v>257</v>
      </c>
      <c r="E109" s="55" t="s">
        <v>152</v>
      </c>
      <c r="F109" s="55">
        <v>1</v>
      </c>
      <c r="G109" s="54">
        <v>367</v>
      </c>
      <c r="H109" s="55" t="s">
        <v>6</v>
      </c>
      <c r="I109" s="6">
        <v>1113</v>
      </c>
      <c r="J109" s="56">
        <f t="shared" si="0"/>
        <v>367</v>
      </c>
      <c r="K109" s="93"/>
    </row>
    <row r="110" spans="3:11" ht="15.75">
      <c r="C110" s="25" t="s">
        <v>48</v>
      </c>
      <c r="D110" s="52" t="s">
        <v>259</v>
      </c>
      <c r="E110" s="55" t="s">
        <v>152</v>
      </c>
      <c r="F110" s="55">
        <v>1</v>
      </c>
      <c r="G110" s="54">
        <v>42</v>
      </c>
      <c r="H110" s="55" t="s">
        <v>6</v>
      </c>
      <c r="I110" s="6">
        <v>1113</v>
      </c>
      <c r="J110" s="56">
        <f t="shared" si="0"/>
        <v>42</v>
      </c>
      <c r="K110" s="93"/>
    </row>
    <row r="111" spans="3:11" ht="15.75">
      <c r="C111" s="25" t="s">
        <v>49</v>
      </c>
      <c r="D111" s="52" t="s">
        <v>268</v>
      </c>
      <c r="E111" s="55" t="s">
        <v>150</v>
      </c>
      <c r="F111" s="55">
        <v>1</v>
      </c>
      <c r="G111" s="54">
        <v>400</v>
      </c>
      <c r="H111" s="55" t="s">
        <v>6</v>
      </c>
      <c r="I111" s="6">
        <v>1113</v>
      </c>
      <c r="J111" s="56">
        <f t="shared" si="0"/>
        <v>400</v>
      </c>
      <c r="K111" s="93"/>
    </row>
    <row r="112" spans="3:11" ht="15.75">
      <c r="C112" s="25" t="s">
        <v>50</v>
      </c>
      <c r="D112" s="52" t="s">
        <v>81</v>
      </c>
      <c r="E112" s="55" t="s">
        <v>150</v>
      </c>
      <c r="F112" s="55">
        <v>1</v>
      </c>
      <c r="G112" s="54">
        <v>127</v>
      </c>
      <c r="H112" s="55" t="s">
        <v>6</v>
      </c>
      <c r="I112" s="6">
        <v>1113</v>
      </c>
      <c r="J112" s="56">
        <f t="shared" si="0"/>
        <v>127</v>
      </c>
      <c r="K112" s="93"/>
    </row>
    <row r="113" spans="3:11" ht="15.75">
      <c r="C113" s="25" t="s">
        <v>51</v>
      </c>
      <c r="D113" s="52" t="s">
        <v>256</v>
      </c>
      <c r="E113" s="55" t="s">
        <v>150</v>
      </c>
      <c r="F113" s="55">
        <v>1</v>
      </c>
      <c r="G113" s="54">
        <v>152</v>
      </c>
      <c r="H113" s="55" t="s">
        <v>6</v>
      </c>
      <c r="I113" s="6">
        <v>1113</v>
      </c>
      <c r="J113" s="56">
        <f t="shared" si="0"/>
        <v>152</v>
      </c>
      <c r="K113" s="93"/>
    </row>
    <row r="114" spans="3:11" ht="15.75">
      <c r="C114" s="25" t="s">
        <v>52</v>
      </c>
      <c r="D114" s="52" t="s">
        <v>80</v>
      </c>
      <c r="E114" s="55" t="s">
        <v>150</v>
      </c>
      <c r="F114" s="55">
        <v>2</v>
      </c>
      <c r="G114" s="54">
        <v>828</v>
      </c>
      <c r="H114" s="55" t="s">
        <v>6</v>
      </c>
      <c r="I114" s="6">
        <v>1113</v>
      </c>
      <c r="J114" s="56">
        <f t="shared" si="0"/>
        <v>828</v>
      </c>
      <c r="K114" s="93"/>
    </row>
    <row r="115" spans="3:11" ht="15.75">
      <c r="C115" s="25" t="s">
        <v>53</v>
      </c>
      <c r="D115" s="52" t="s">
        <v>255</v>
      </c>
      <c r="E115" s="55" t="s">
        <v>150</v>
      </c>
      <c r="F115" s="55">
        <v>15</v>
      </c>
      <c r="G115" s="54">
        <v>855</v>
      </c>
      <c r="H115" s="55" t="s">
        <v>6</v>
      </c>
      <c r="I115" s="6">
        <v>1113</v>
      </c>
      <c r="J115" s="56">
        <f t="shared" si="0"/>
        <v>855</v>
      </c>
      <c r="K115" s="93"/>
    </row>
    <row r="116" spans="3:11" ht="15.75">
      <c r="C116" s="25" t="s">
        <v>54</v>
      </c>
      <c r="D116" s="52" t="s">
        <v>86</v>
      </c>
      <c r="E116" s="55" t="s">
        <v>150</v>
      </c>
      <c r="F116" s="55">
        <v>13</v>
      </c>
      <c r="G116" s="54">
        <v>542</v>
      </c>
      <c r="H116" s="55" t="s">
        <v>6</v>
      </c>
      <c r="I116" s="6">
        <v>1113</v>
      </c>
      <c r="J116" s="56">
        <f t="shared" si="0"/>
        <v>542</v>
      </c>
      <c r="K116" s="93"/>
    </row>
    <row r="117" spans="3:11" ht="15.75">
      <c r="C117" s="25" t="s">
        <v>55</v>
      </c>
      <c r="D117" s="52" t="s">
        <v>269</v>
      </c>
      <c r="E117" s="55" t="s">
        <v>150</v>
      </c>
      <c r="F117" s="55">
        <v>7</v>
      </c>
      <c r="G117" s="54">
        <v>160</v>
      </c>
      <c r="H117" s="55" t="s">
        <v>6</v>
      </c>
      <c r="I117" s="6">
        <v>1113</v>
      </c>
      <c r="J117" s="56">
        <f t="shared" si="0"/>
        <v>160</v>
      </c>
      <c r="K117" s="93"/>
    </row>
    <row r="118" spans="3:11" ht="15.75">
      <c r="C118" s="25" t="s">
        <v>56</v>
      </c>
      <c r="D118" s="52" t="s">
        <v>260</v>
      </c>
      <c r="E118" s="55" t="s">
        <v>150</v>
      </c>
      <c r="F118" s="55">
        <v>3</v>
      </c>
      <c r="G118" s="54">
        <v>74</v>
      </c>
      <c r="H118" s="55" t="s">
        <v>6</v>
      </c>
      <c r="I118" s="6">
        <v>1113</v>
      </c>
      <c r="J118" s="56">
        <f t="shared" si="0"/>
        <v>74</v>
      </c>
      <c r="K118" s="93"/>
    </row>
    <row r="119" spans="3:11" ht="15.75">
      <c r="C119" s="25" t="s">
        <v>57</v>
      </c>
      <c r="D119" s="52" t="s">
        <v>85</v>
      </c>
      <c r="E119" s="55" t="s">
        <v>150</v>
      </c>
      <c r="F119" s="55">
        <v>1</v>
      </c>
      <c r="G119" s="54">
        <v>20</v>
      </c>
      <c r="H119" s="55" t="s">
        <v>6</v>
      </c>
      <c r="I119" s="6">
        <v>1113</v>
      </c>
      <c r="J119" s="56">
        <f t="shared" si="0"/>
        <v>20</v>
      </c>
      <c r="K119" s="93"/>
    </row>
    <row r="120" spans="3:11" ht="15.75">
      <c r="C120" s="25" t="s">
        <v>58</v>
      </c>
      <c r="D120" s="52" t="s">
        <v>87</v>
      </c>
      <c r="E120" s="55" t="s">
        <v>150</v>
      </c>
      <c r="F120" s="55">
        <v>3</v>
      </c>
      <c r="G120" s="54">
        <v>94</v>
      </c>
      <c r="H120" s="55" t="s">
        <v>6</v>
      </c>
      <c r="I120" s="6">
        <v>1113</v>
      </c>
      <c r="J120" s="56">
        <f t="shared" si="0"/>
        <v>94</v>
      </c>
      <c r="K120" s="93"/>
    </row>
    <row r="121" spans="3:11" ht="16.5" customHeight="1">
      <c r="C121" s="126" t="s">
        <v>59</v>
      </c>
      <c r="D121" s="52" t="s">
        <v>84</v>
      </c>
      <c r="E121" s="55" t="s">
        <v>150</v>
      </c>
      <c r="F121" s="55">
        <v>3</v>
      </c>
      <c r="G121" s="54">
        <v>164</v>
      </c>
      <c r="H121" s="55" t="s">
        <v>6</v>
      </c>
      <c r="I121" s="6">
        <v>1113</v>
      </c>
      <c r="J121" s="56">
        <f t="shared" si="0"/>
        <v>164</v>
      </c>
      <c r="K121" s="93"/>
    </row>
    <row r="122" spans="3:11" ht="15.75">
      <c r="C122" s="25" t="s">
        <v>60</v>
      </c>
      <c r="D122" s="52" t="s">
        <v>83</v>
      </c>
      <c r="E122" s="55" t="s">
        <v>150</v>
      </c>
      <c r="F122" s="55">
        <v>4</v>
      </c>
      <c r="G122" s="54">
        <v>152</v>
      </c>
      <c r="H122" s="55" t="s">
        <v>6</v>
      </c>
      <c r="I122" s="6">
        <v>1113</v>
      </c>
      <c r="J122" s="56">
        <f t="shared" si="0"/>
        <v>152</v>
      </c>
      <c r="K122" s="93"/>
    </row>
    <row r="123" spans="3:11" ht="15.75">
      <c r="C123" s="25" t="s">
        <v>61</v>
      </c>
      <c r="D123" s="52" t="s">
        <v>270</v>
      </c>
      <c r="E123" s="55" t="s">
        <v>150</v>
      </c>
      <c r="F123" s="55">
        <v>1</v>
      </c>
      <c r="G123" s="54">
        <v>13</v>
      </c>
      <c r="H123" s="55" t="s">
        <v>6</v>
      </c>
      <c r="I123" s="6">
        <v>1113</v>
      </c>
      <c r="J123" s="56">
        <f t="shared" si="0"/>
        <v>13</v>
      </c>
      <c r="K123" s="93"/>
    </row>
    <row r="124" spans="3:11" ht="15.75">
      <c r="C124" s="25" t="s">
        <v>62</v>
      </c>
      <c r="D124" s="52" t="s">
        <v>253</v>
      </c>
      <c r="E124" s="55" t="s">
        <v>150</v>
      </c>
      <c r="F124" s="55">
        <v>1</v>
      </c>
      <c r="G124" s="54">
        <v>800</v>
      </c>
      <c r="H124" s="55" t="s">
        <v>6</v>
      </c>
      <c r="I124" s="6">
        <v>1113</v>
      </c>
      <c r="J124" s="56">
        <f t="shared" si="0"/>
        <v>800</v>
      </c>
      <c r="K124" s="93"/>
    </row>
    <row r="125" spans="3:11" ht="15.75">
      <c r="C125" s="25" t="s">
        <v>63</v>
      </c>
      <c r="D125" s="52" t="s">
        <v>257</v>
      </c>
      <c r="E125" s="55" t="s">
        <v>150</v>
      </c>
      <c r="F125" s="55">
        <v>1</v>
      </c>
      <c r="G125" s="54">
        <v>367</v>
      </c>
      <c r="H125" s="55" t="s">
        <v>6</v>
      </c>
      <c r="I125" s="6">
        <v>1113</v>
      </c>
      <c r="J125" s="56">
        <f t="shared" si="0"/>
        <v>367</v>
      </c>
      <c r="K125" s="93"/>
    </row>
    <row r="126" spans="3:11" ht="15.75">
      <c r="C126" s="25" t="s">
        <v>64</v>
      </c>
      <c r="D126" s="52" t="s">
        <v>7</v>
      </c>
      <c r="E126" s="55" t="s">
        <v>150</v>
      </c>
      <c r="F126" s="55">
        <v>1</v>
      </c>
      <c r="G126" s="54">
        <v>603</v>
      </c>
      <c r="H126" s="55" t="s">
        <v>6</v>
      </c>
      <c r="I126" s="6">
        <v>1113</v>
      </c>
      <c r="J126" s="56">
        <f t="shared" si="0"/>
        <v>603</v>
      </c>
      <c r="K126" s="93"/>
    </row>
    <row r="127" spans="3:11" ht="15.75">
      <c r="C127" s="25" t="s">
        <v>65</v>
      </c>
      <c r="D127" s="52" t="s">
        <v>271</v>
      </c>
      <c r="E127" s="55" t="s">
        <v>150</v>
      </c>
      <c r="F127" s="55">
        <v>1</v>
      </c>
      <c r="G127" s="54">
        <v>197</v>
      </c>
      <c r="H127" s="55" t="s">
        <v>6</v>
      </c>
      <c r="I127" s="6">
        <v>1113</v>
      </c>
      <c r="J127" s="56">
        <f t="shared" si="0"/>
        <v>197</v>
      </c>
      <c r="K127" s="93"/>
    </row>
    <row r="128" spans="3:11" ht="15.75">
      <c r="C128" s="25" t="s">
        <v>66</v>
      </c>
      <c r="D128" s="52" t="s">
        <v>272</v>
      </c>
      <c r="E128" s="55" t="s">
        <v>150</v>
      </c>
      <c r="F128" s="55">
        <v>1</v>
      </c>
      <c r="G128" s="54">
        <v>222</v>
      </c>
      <c r="H128" s="55" t="s">
        <v>6</v>
      </c>
      <c r="I128" s="6">
        <v>1113</v>
      </c>
      <c r="J128" s="56">
        <f t="shared" si="0"/>
        <v>222</v>
      </c>
      <c r="K128" s="93"/>
    </row>
    <row r="129" spans="3:11" ht="15.75">
      <c r="C129" s="25" t="s">
        <v>67</v>
      </c>
      <c r="D129" s="52" t="s">
        <v>11</v>
      </c>
      <c r="E129" s="55" t="s">
        <v>150</v>
      </c>
      <c r="F129" s="55">
        <v>1</v>
      </c>
      <c r="G129" s="54">
        <v>575</v>
      </c>
      <c r="H129" s="55" t="s">
        <v>6</v>
      </c>
      <c r="I129" s="6">
        <v>1113</v>
      </c>
      <c r="J129" s="56">
        <f t="shared" si="0"/>
        <v>575</v>
      </c>
      <c r="K129" s="93"/>
    </row>
    <row r="130" spans="3:11" ht="15.75">
      <c r="C130" s="25" t="s">
        <v>68</v>
      </c>
      <c r="D130" s="52" t="s">
        <v>273</v>
      </c>
      <c r="E130" s="55" t="s">
        <v>150</v>
      </c>
      <c r="F130" s="55">
        <v>1</v>
      </c>
      <c r="G130" s="54">
        <v>260</v>
      </c>
      <c r="H130" s="55" t="s">
        <v>6</v>
      </c>
      <c r="I130" s="6">
        <v>1113</v>
      </c>
      <c r="J130" s="56">
        <f t="shared" si="0"/>
        <v>260</v>
      </c>
      <c r="K130" s="93"/>
    </row>
    <row r="131" spans="3:11" ht="15.75">
      <c r="C131" s="25" t="s">
        <v>69</v>
      </c>
      <c r="D131" s="52" t="s">
        <v>274</v>
      </c>
      <c r="E131" s="55" t="s">
        <v>150</v>
      </c>
      <c r="F131" s="55">
        <v>1</v>
      </c>
      <c r="G131" s="54">
        <v>670</v>
      </c>
      <c r="H131" s="55" t="s">
        <v>6</v>
      </c>
      <c r="I131" s="6">
        <v>1113</v>
      </c>
      <c r="J131" s="56">
        <f t="shared" si="0"/>
        <v>670</v>
      </c>
      <c r="K131" s="93"/>
    </row>
    <row r="132" spans="3:11" ht="15.75">
      <c r="C132" s="25" t="s">
        <v>70</v>
      </c>
      <c r="D132" s="52" t="s">
        <v>275</v>
      </c>
      <c r="E132" s="55" t="s">
        <v>166</v>
      </c>
      <c r="F132" s="55">
        <v>1</v>
      </c>
      <c r="G132" s="54">
        <v>552</v>
      </c>
      <c r="H132" s="55" t="s">
        <v>6</v>
      </c>
      <c r="I132" s="6">
        <v>1113</v>
      </c>
      <c r="J132" s="56">
        <f t="shared" si="0"/>
        <v>552</v>
      </c>
      <c r="K132" s="93"/>
    </row>
    <row r="133" spans="3:11" ht="15.75">
      <c r="C133" s="25" t="s">
        <v>71</v>
      </c>
      <c r="D133" s="52" t="s">
        <v>276</v>
      </c>
      <c r="E133" s="55" t="s">
        <v>166</v>
      </c>
      <c r="F133" s="55">
        <v>1</v>
      </c>
      <c r="G133" s="54">
        <v>280</v>
      </c>
      <c r="H133" s="55" t="s">
        <v>6</v>
      </c>
      <c r="I133" s="6">
        <v>1113</v>
      </c>
      <c r="J133" s="56">
        <f t="shared" si="0"/>
        <v>280</v>
      </c>
      <c r="K133" s="93"/>
    </row>
    <row r="134" spans="3:11" ht="15.75">
      <c r="C134" s="25" t="s">
        <v>72</v>
      </c>
      <c r="D134" s="52" t="s">
        <v>277</v>
      </c>
      <c r="E134" s="55" t="s">
        <v>166</v>
      </c>
      <c r="F134" s="55">
        <v>2</v>
      </c>
      <c r="G134" s="54">
        <v>520</v>
      </c>
      <c r="H134" s="55" t="s">
        <v>6</v>
      </c>
      <c r="I134" s="6">
        <v>1113</v>
      </c>
      <c r="J134" s="56">
        <f t="shared" si="0"/>
        <v>520</v>
      </c>
      <c r="K134" s="93"/>
    </row>
    <row r="135" spans="3:11" ht="15.75">
      <c r="C135" s="25" t="s">
        <v>73</v>
      </c>
      <c r="D135" s="52" t="s">
        <v>84</v>
      </c>
      <c r="E135" s="55" t="s">
        <v>166</v>
      </c>
      <c r="F135" s="55">
        <v>5</v>
      </c>
      <c r="G135" s="54">
        <v>508</v>
      </c>
      <c r="H135" s="55" t="s">
        <v>6</v>
      </c>
      <c r="I135" s="6">
        <v>1113</v>
      </c>
      <c r="J135" s="56">
        <f t="shared" si="0"/>
        <v>508</v>
      </c>
      <c r="K135" s="93"/>
    </row>
    <row r="136" spans="3:11" ht="15.75">
      <c r="C136" s="25" t="s">
        <v>74</v>
      </c>
      <c r="D136" s="52" t="s">
        <v>260</v>
      </c>
      <c r="E136" s="55" t="s">
        <v>166</v>
      </c>
      <c r="F136" s="55">
        <v>4</v>
      </c>
      <c r="G136" s="54">
        <v>56</v>
      </c>
      <c r="H136" s="55" t="s">
        <v>6</v>
      </c>
      <c r="I136" s="6">
        <v>1113</v>
      </c>
      <c r="J136" s="56">
        <f t="shared" si="0"/>
        <v>56</v>
      </c>
      <c r="K136" s="93"/>
    </row>
    <row r="137" spans="3:11" ht="15.75">
      <c r="C137" s="25" t="s">
        <v>75</v>
      </c>
      <c r="D137" s="52" t="s">
        <v>278</v>
      </c>
      <c r="E137" s="55" t="s">
        <v>166</v>
      </c>
      <c r="F137" s="55">
        <v>4</v>
      </c>
      <c r="G137" s="54">
        <v>19</v>
      </c>
      <c r="H137" s="55" t="s">
        <v>6</v>
      </c>
      <c r="I137" s="6">
        <v>1113</v>
      </c>
      <c r="J137" s="56">
        <f t="shared" si="0"/>
        <v>19</v>
      </c>
      <c r="K137" s="93"/>
    </row>
    <row r="138" spans="3:11" ht="15.75">
      <c r="C138" s="25" t="s">
        <v>114</v>
      </c>
      <c r="D138" s="52" t="s">
        <v>279</v>
      </c>
      <c r="E138" s="55" t="s">
        <v>166</v>
      </c>
      <c r="F138" s="55">
        <v>1</v>
      </c>
      <c r="G138" s="54">
        <v>50</v>
      </c>
      <c r="H138" s="55" t="s">
        <v>6</v>
      </c>
      <c r="I138" s="6">
        <v>1113</v>
      </c>
      <c r="J138" s="56">
        <f t="shared" si="0"/>
        <v>50</v>
      </c>
      <c r="K138" s="93"/>
    </row>
    <row r="139" spans="3:11" ht="15.75">
      <c r="C139" s="25" t="s">
        <v>115</v>
      </c>
      <c r="D139" s="52" t="s">
        <v>280</v>
      </c>
      <c r="E139" s="55" t="s">
        <v>166</v>
      </c>
      <c r="F139" s="55">
        <v>1</v>
      </c>
      <c r="G139" s="54">
        <v>44</v>
      </c>
      <c r="H139" s="55" t="s">
        <v>6</v>
      </c>
      <c r="I139" s="6">
        <v>1113</v>
      </c>
      <c r="J139" s="56">
        <f t="shared" si="0"/>
        <v>44</v>
      </c>
      <c r="K139" s="93"/>
    </row>
    <row r="140" spans="3:11" ht="15.75">
      <c r="C140" s="25" t="s">
        <v>116</v>
      </c>
      <c r="D140" s="52" t="s">
        <v>281</v>
      </c>
      <c r="E140" s="55" t="s">
        <v>166</v>
      </c>
      <c r="F140" s="55">
        <v>1</v>
      </c>
      <c r="G140" s="54">
        <v>16</v>
      </c>
      <c r="H140" s="55" t="s">
        <v>6</v>
      </c>
      <c r="I140" s="6">
        <v>1113</v>
      </c>
      <c r="J140" s="56">
        <f t="shared" si="0"/>
        <v>16</v>
      </c>
      <c r="K140" s="93"/>
    </row>
    <row r="141" spans="3:11" ht="15.75">
      <c r="C141" s="25" t="s">
        <v>117</v>
      </c>
      <c r="D141" s="52" t="s">
        <v>282</v>
      </c>
      <c r="E141" s="55" t="s">
        <v>166</v>
      </c>
      <c r="F141" s="55">
        <v>2</v>
      </c>
      <c r="G141" s="54">
        <v>129</v>
      </c>
      <c r="H141" s="55" t="s">
        <v>6</v>
      </c>
      <c r="I141" s="6">
        <v>1113</v>
      </c>
      <c r="J141" s="56">
        <f aca="true" t="shared" si="1" ref="J141:J204">G141</f>
        <v>129</v>
      </c>
      <c r="K141" s="93"/>
    </row>
    <row r="142" spans="3:11" ht="15.75">
      <c r="C142" s="25" t="s">
        <v>118</v>
      </c>
      <c r="D142" s="52" t="s">
        <v>283</v>
      </c>
      <c r="E142" s="55" t="s">
        <v>166</v>
      </c>
      <c r="F142" s="55">
        <v>1</v>
      </c>
      <c r="G142" s="54">
        <v>60</v>
      </c>
      <c r="H142" s="55" t="s">
        <v>6</v>
      </c>
      <c r="I142" s="6">
        <v>1113</v>
      </c>
      <c r="J142" s="56">
        <f t="shared" si="1"/>
        <v>60</v>
      </c>
      <c r="K142" s="93"/>
    </row>
    <row r="143" spans="3:11" ht="15.75">
      <c r="C143" s="25" t="s">
        <v>119</v>
      </c>
      <c r="D143" s="52" t="s">
        <v>265</v>
      </c>
      <c r="E143" s="55" t="s">
        <v>166</v>
      </c>
      <c r="F143" s="55">
        <v>1</v>
      </c>
      <c r="G143" s="54">
        <v>20</v>
      </c>
      <c r="H143" s="55" t="s">
        <v>6</v>
      </c>
      <c r="I143" s="6">
        <v>1113</v>
      </c>
      <c r="J143" s="56">
        <f t="shared" si="1"/>
        <v>20</v>
      </c>
      <c r="K143" s="93"/>
    </row>
    <row r="144" spans="3:11" ht="15.75">
      <c r="C144" s="25" t="s">
        <v>183</v>
      </c>
      <c r="D144" s="52" t="s">
        <v>86</v>
      </c>
      <c r="E144" s="55" t="s">
        <v>166</v>
      </c>
      <c r="F144" s="55">
        <v>12</v>
      </c>
      <c r="G144" s="54">
        <v>863</v>
      </c>
      <c r="H144" s="55" t="s">
        <v>6</v>
      </c>
      <c r="I144" s="6">
        <v>1113</v>
      </c>
      <c r="J144" s="56">
        <f t="shared" si="1"/>
        <v>863</v>
      </c>
      <c r="K144" s="93"/>
    </row>
    <row r="145" spans="3:11" ht="15.75">
      <c r="C145" s="25" t="s">
        <v>184</v>
      </c>
      <c r="D145" s="52" t="s">
        <v>253</v>
      </c>
      <c r="E145" s="55" t="s">
        <v>166</v>
      </c>
      <c r="F145" s="55">
        <v>1</v>
      </c>
      <c r="G145" s="54">
        <v>800</v>
      </c>
      <c r="H145" s="55" t="s">
        <v>6</v>
      </c>
      <c r="I145" s="6">
        <v>1113</v>
      </c>
      <c r="J145" s="56">
        <f t="shared" si="1"/>
        <v>800</v>
      </c>
      <c r="K145" s="93"/>
    </row>
    <row r="146" spans="3:11" ht="15.75">
      <c r="C146" s="25" t="s">
        <v>185</v>
      </c>
      <c r="D146" s="52" t="s">
        <v>257</v>
      </c>
      <c r="E146" s="55" t="s">
        <v>166</v>
      </c>
      <c r="F146" s="55">
        <v>1</v>
      </c>
      <c r="G146" s="54">
        <v>332</v>
      </c>
      <c r="H146" s="55" t="s">
        <v>6</v>
      </c>
      <c r="I146" s="6">
        <v>1113</v>
      </c>
      <c r="J146" s="56">
        <f t="shared" si="1"/>
        <v>332</v>
      </c>
      <c r="K146" s="93"/>
    </row>
    <row r="147" spans="3:11" ht="15.75">
      <c r="C147" s="25" t="s">
        <v>186</v>
      </c>
      <c r="D147" s="52" t="s">
        <v>284</v>
      </c>
      <c r="E147" s="55" t="s">
        <v>166</v>
      </c>
      <c r="F147" s="55">
        <v>1</v>
      </c>
      <c r="G147" s="54">
        <v>110</v>
      </c>
      <c r="H147" s="55" t="s">
        <v>6</v>
      </c>
      <c r="I147" s="6">
        <v>1113</v>
      </c>
      <c r="J147" s="56">
        <f t="shared" si="1"/>
        <v>110</v>
      </c>
      <c r="K147" s="93"/>
    </row>
    <row r="148" spans="3:11" ht="15.75">
      <c r="C148" s="25" t="s">
        <v>187</v>
      </c>
      <c r="D148" s="52" t="s">
        <v>259</v>
      </c>
      <c r="E148" s="55" t="s">
        <v>166</v>
      </c>
      <c r="F148" s="55">
        <v>1</v>
      </c>
      <c r="G148" s="54">
        <v>45</v>
      </c>
      <c r="H148" s="55" t="s">
        <v>6</v>
      </c>
      <c r="I148" s="6">
        <v>1113</v>
      </c>
      <c r="J148" s="56">
        <f t="shared" si="1"/>
        <v>45</v>
      </c>
      <c r="K148" s="93"/>
    </row>
    <row r="149" spans="3:11" ht="15.75">
      <c r="C149" s="25" t="s">
        <v>188</v>
      </c>
      <c r="D149" s="52" t="s">
        <v>285</v>
      </c>
      <c r="E149" s="55" t="s">
        <v>166</v>
      </c>
      <c r="F149" s="55">
        <v>6</v>
      </c>
      <c r="G149" s="54">
        <v>2055</v>
      </c>
      <c r="H149" s="55" t="s">
        <v>6</v>
      </c>
      <c r="I149" s="6">
        <v>1113</v>
      </c>
      <c r="J149" s="56">
        <f t="shared" si="1"/>
        <v>2055</v>
      </c>
      <c r="K149" s="93"/>
    </row>
    <row r="150" spans="3:11" ht="15.75">
      <c r="C150" s="25" t="s">
        <v>189</v>
      </c>
      <c r="D150" s="52" t="s">
        <v>286</v>
      </c>
      <c r="E150" s="55" t="s">
        <v>166</v>
      </c>
      <c r="F150" s="55">
        <v>1</v>
      </c>
      <c r="G150" s="54">
        <v>362</v>
      </c>
      <c r="H150" s="55" t="s">
        <v>6</v>
      </c>
      <c r="I150" s="6">
        <v>1113</v>
      </c>
      <c r="J150" s="56">
        <f t="shared" si="1"/>
        <v>362</v>
      </c>
      <c r="K150" s="93"/>
    </row>
    <row r="151" spans="3:11" ht="15.75">
      <c r="C151" s="25" t="s">
        <v>190</v>
      </c>
      <c r="D151" s="52" t="s">
        <v>287</v>
      </c>
      <c r="E151" s="55" t="s">
        <v>166</v>
      </c>
      <c r="F151" s="55">
        <v>1</v>
      </c>
      <c r="G151" s="54">
        <v>445</v>
      </c>
      <c r="H151" s="55" t="s">
        <v>6</v>
      </c>
      <c r="I151" s="6">
        <v>1113</v>
      </c>
      <c r="J151" s="56">
        <f t="shared" si="1"/>
        <v>445</v>
      </c>
      <c r="K151" s="93"/>
    </row>
    <row r="152" spans="3:11" ht="15.75">
      <c r="C152" s="25" t="s">
        <v>191</v>
      </c>
      <c r="D152" s="52" t="s">
        <v>288</v>
      </c>
      <c r="E152" s="55" t="s">
        <v>166</v>
      </c>
      <c r="F152" s="55">
        <v>1</v>
      </c>
      <c r="G152" s="54">
        <v>300</v>
      </c>
      <c r="H152" s="55" t="s">
        <v>6</v>
      </c>
      <c r="I152" s="6">
        <v>1113</v>
      </c>
      <c r="J152" s="56">
        <f t="shared" si="1"/>
        <v>300</v>
      </c>
      <c r="K152" s="93"/>
    </row>
    <row r="153" spans="3:11" ht="15.75">
      <c r="C153" s="25" t="s">
        <v>192</v>
      </c>
      <c r="D153" s="52" t="s">
        <v>289</v>
      </c>
      <c r="E153" s="55" t="s">
        <v>166</v>
      </c>
      <c r="F153" s="55">
        <v>1</v>
      </c>
      <c r="G153" s="54">
        <v>300</v>
      </c>
      <c r="H153" s="55" t="s">
        <v>6</v>
      </c>
      <c r="I153" s="6">
        <v>1113</v>
      </c>
      <c r="J153" s="56">
        <f t="shared" si="1"/>
        <v>300</v>
      </c>
      <c r="K153" s="93"/>
    </row>
    <row r="154" spans="3:11" ht="15.75">
      <c r="C154" s="25" t="s">
        <v>193</v>
      </c>
      <c r="D154" s="52" t="s">
        <v>290</v>
      </c>
      <c r="E154" s="55" t="s">
        <v>166</v>
      </c>
      <c r="F154" s="55">
        <v>1</v>
      </c>
      <c r="G154" s="54">
        <v>700</v>
      </c>
      <c r="H154" s="55" t="s">
        <v>6</v>
      </c>
      <c r="I154" s="6">
        <v>1113</v>
      </c>
      <c r="J154" s="56">
        <f t="shared" si="1"/>
        <v>700</v>
      </c>
      <c r="K154" s="93"/>
    </row>
    <row r="155" spans="3:11" ht="15.75">
      <c r="C155" s="25" t="s">
        <v>194</v>
      </c>
      <c r="D155" s="52" t="s">
        <v>291</v>
      </c>
      <c r="E155" s="55" t="s">
        <v>166</v>
      </c>
      <c r="F155" s="55">
        <v>1</v>
      </c>
      <c r="G155" s="54">
        <v>198</v>
      </c>
      <c r="H155" s="55" t="s">
        <v>6</v>
      </c>
      <c r="I155" s="6">
        <v>1113</v>
      </c>
      <c r="J155" s="56">
        <f t="shared" si="1"/>
        <v>198</v>
      </c>
      <c r="K155" s="93"/>
    </row>
    <row r="156" spans="3:11" ht="15.75">
      <c r="C156" s="25" t="s">
        <v>195</v>
      </c>
      <c r="D156" s="52" t="s">
        <v>292</v>
      </c>
      <c r="E156" s="55" t="s">
        <v>166</v>
      </c>
      <c r="F156" s="55">
        <v>1</v>
      </c>
      <c r="G156" s="54">
        <v>125</v>
      </c>
      <c r="H156" s="55" t="s">
        <v>6</v>
      </c>
      <c r="I156" s="6">
        <v>1113</v>
      </c>
      <c r="J156" s="56">
        <f t="shared" si="1"/>
        <v>125</v>
      </c>
      <c r="K156" s="93"/>
    </row>
    <row r="157" spans="3:11" ht="15.75">
      <c r="C157" s="25" t="s">
        <v>196</v>
      </c>
      <c r="D157" s="52" t="s">
        <v>8</v>
      </c>
      <c r="E157" s="55" t="s">
        <v>148</v>
      </c>
      <c r="F157" s="55">
        <v>1</v>
      </c>
      <c r="G157" s="54">
        <v>5990</v>
      </c>
      <c r="H157" s="55" t="s">
        <v>6</v>
      </c>
      <c r="I157" s="6">
        <v>1113</v>
      </c>
      <c r="J157" s="56">
        <f t="shared" si="1"/>
        <v>5990</v>
      </c>
      <c r="K157" s="93"/>
    </row>
    <row r="158" spans="3:11" ht="15.75">
      <c r="C158" s="25" t="s">
        <v>197</v>
      </c>
      <c r="D158" s="52" t="s">
        <v>162</v>
      </c>
      <c r="E158" s="55" t="s">
        <v>148</v>
      </c>
      <c r="F158" s="55">
        <v>1</v>
      </c>
      <c r="G158" s="54">
        <v>2999</v>
      </c>
      <c r="H158" s="55" t="s">
        <v>6</v>
      </c>
      <c r="I158" s="6">
        <v>1113</v>
      </c>
      <c r="J158" s="56">
        <f t="shared" si="1"/>
        <v>2999</v>
      </c>
      <c r="K158" s="93"/>
    </row>
    <row r="159" spans="3:11" ht="15.75">
      <c r="C159" s="25" t="s">
        <v>198</v>
      </c>
      <c r="D159" s="52" t="s">
        <v>293</v>
      </c>
      <c r="E159" s="55" t="s">
        <v>148</v>
      </c>
      <c r="F159" s="55">
        <v>3</v>
      </c>
      <c r="G159" s="54">
        <v>2397</v>
      </c>
      <c r="H159" s="55" t="s">
        <v>6</v>
      </c>
      <c r="I159" s="6">
        <v>1113</v>
      </c>
      <c r="J159" s="56">
        <f t="shared" si="1"/>
        <v>2397</v>
      </c>
      <c r="K159" s="93"/>
    </row>
    <row r="160" spans="3:11" ht="15.75">
      <c r="C160" s="25" t="s">
        <v>199</v>
      </c>
      <c r="D160" s="52" t="s">
        <v>294</v>
      </c>
      <c r="E160" s="55" t="s">
        <v>148</v>
      </c>
      <c r="F160" s="55">
        <v>2</v>
      </c>
      <c r="G160" s="54">
        <v>590</v>
      </c>
      <c r="H160" s="55" t="s">
        <v>6</v>
      </c>
      <c r="I160" s="6">
        <v>1113</v>
      </c>
      <c r="J160" s="56">
        <f t="shared" si="1"/>
        <v>590</v>
      </c>
      <c r="K160" s="93"/>
    </row>
    <row r="161" spans="3:11" ht="15.75">
      <c r="C161" s="25" t="s">
        <v>200</v>
      </c>
      <c r="D161" s="52" t="s">
        <v>295</v>
      </c>
      <c r="E161" s="55" t="s">
        <v>148</v>
      </c>
      <c r="F161" s="55">
        <v>1</v>
      </c>
      <c r="G161" s="54">
        <v>3422</v>
      </c>
      <c r="H161" s="55" t="s">
        <v>6</v>
      </c>
      <c r="I161" s="6">
        <v>1113</v>
      </c>
      <c r="J161" s="56">
        <f t="shared" si="1"/>
        <v>3422</v>
      </c>
      <c r="K161" s="93"/>
    </row>
    <row r="162" spans="3:11" ht="15.75">
      <c r="C162" s="25" t="s">
        <v>201</v>
      </c>
      <c r="D162" s="52" t="s">
        <v>296</v>
      </c>
      <c r="E162" s="55" t="s">
        <v>148</v>
      </c>
      <c r="F162" s="55">
        <v>2</v>
      </c>
      <c r="G162" s="54">
        <v>1590</v>
      </c>
      <c r="H162" s="55" t="s">
        <v>6</v>
      </c>
      <c r="I162" s="6">
        <v>1113</v>
      </c>
      <c r="J162" s="56">
        <f t="shared" si="1"/>
        <v>1590</v>
      </c>
      <c r="K162" s="93"/>
    </row>
    <row r="163" spans="3:11" ht="15.75">
      <c r="C163" s="25" t="s">
        <v>202</v>
      </c>
      <c r="D163" s="52" t="s">
        <v>297</v>
      </c>
      <c r="E163" s="55" t="s">
        <v>148</v>
      </c>
      <c r="F163" s="55">
        <v>1</v>
      </c>
      <c r="G163" s="54">
        <v>4500</v>
      </c>
      <c r="H163" s="55" t="s">
        <v>6</v>
      </c>
      <c r="I163" s="6">
        <v>1113</v>
      </c>
      <c r="J163" s="56">
        <f t="shared" si="1"/>
        <v>4500</v>
      </c>
      <c r="K163" s="93"/>
    </row>
    <row r="164" spans="3:11" ht="15.75">
      <c r="C164" s="25" t="s">
        <v>203</v>
      </c>
      <c r="D164" s="52" t="s">
        <v>82</v>
      </c>
      <c r="E164" s="55" t="s">
        <v>149</v>
      </c>
      <c r="F164" s="55">
        <v>3</v>
      </c>
      <c r="G164" s="54">
        <v>750</v>
      </c>
      <c r="H164" s="55" t="s">
        <v>6</v>
      </c>
      <c r="I164" s="6">
        <v>1113</v>
      </c>
      <c r="J164" s="56">
        <f t="shared" si="1"/>
        <v>750</v>
      </c>
      <c r="K164" s="93"/>
    </row>
    <row r="165" spans="3:11" ht="15.75">
      <c r="C165" s="25" t="s">
        <v>204</v>
      </c>
      <c r="D165" s="52" t="s">
        <v>298</v>
      </c>
      <c r="E165" s="55" t="s">
        <v>149</v>
      </c>
      <c r="F165" s="55">
        <v>2</v>
      </c>
      <c r="G165" s="54">
        <v>3</v>
      </c>
      <c r="H165" s="55" t="s">
        <v>6</v>
      </c>
      <c r="I165" s="6">
        <v>1113</v>
      </c>
      <c r="J165" s="56">
        <f t="shared" si="1"/>
        <v>3</v>
      </c>
      <c r="K165" s="93"/>
    </row>
    <row r="166" spans="3:11" ht="15.75">
      <c r="C166" s="25" t="s">
        <v>205</v>
      </c>
      <c r="D166" s="52" t="s">
        <v>299</v>
      </c>
      <c r="E166" s="55" t="s">
        <v>149</v>
      </c>
      <c r="F166" s="55">
        <v>2</v>
      </c>
      <c r="G166" s="54">
        <v>12</v>
      </c>
      <c r="H166" s="55" t="s">
        <v>6</v>
      </c>
      <c r="I166" s="6">
        <v>1113</v>
      </c>
      <c r="J166" s="56">
        <f t="shared" si="1"/>
        <v>12</v>
      </c>
      <c r="K166" s="93"/>
    </row>
    <row r="167" spans="3:11" ht="15.75">
      <c r="C167" s="25" t="s">
        <v>206</v>
      </c>
      <c r="D167" s="52" t="s">
        <v>300</v>
      </c>
      <c r="E167" s="55" t="s">
        <v>149</v>
      </c>
      <c r="F167" s="55">
        <v>1</v>
      </c>
      <c r="G167" s="54">
        <v>7</v>
      </c>
      <c r="H167" s="55" t="s">
        <v>6</v>
      </c>
      <c r="I167" s="6">
        <v>1113</v>
      </c>
      <c r="J167" s="56">
        <f t="shared" si="1"/>
        <v>7</v>
      </c>
      <c r="K167" s="93"/>
    </row>
    <row r="168" spans="3:11" ht="15.75">
      <c r="C168" s="25" t="s">
        <v>207</v>
      </c>
      <c r="D168" s="52" t="s">
        <v>301</v>
      </c>
      <c r="E168" s="55" t="s">
        <v>149</v>
      </c>
      <c r="F168" s="55">
        <v>10</v>
      </c>
      <c r="G168" s="54">
        <v>120</v>
      </c>
      <c r="H168" s="55" t="s">
        <v>6</v>
      </c>
      <c r="I168" s="6">
        <v>1113</v>
      </c>
      <c r="J168" s="56">
        <f t="shared" si="1"/>
        <v>120</v>
      </c>
      <c r="K168" s="93"/>
    </row>
    <row r="169" spans="3:11" ht="15.75">
      <c r="C169" s="25" t="s">
        <v>208</v>
      </c>
      <c r="D169" s="52" t="s">
        <v>302</v>
      </c>
      <c r="E169" s="55" t="s">
        <v>149</v>
      </c>
      <c r="F169" s="55">
        <v>14</v>
      </c>
      <c r="G169" s="54">
        <v>798</v>
      </c>
      <c r="H169" s="55" t="s">
        <v>6</v>
      </c>
      <c r="I169" s="6">
        <v>1113</v>
      </c>
      <c r="J169" s="56">
        <f t="shared" si="1"/>
        <v>798</v>
      </c>
      <c r="K169" s="93"/>
    </row>
    <row r="170" spans="3:11" ht="15.75">
      <c r="C170" s="25" t="s">
        <v>209</v>
      </c>
      <c r="D170" s="52" t="s">
        <v>260</v>
      </c>
      <c r="E170" s="55" t="s">
        <v>149</v>
      </c>
      <c r="F170" s="55">
        <v>4</v>
      </c>
      <c r="G170" s="54">
        <v>24</v>
      </c>
      <c r="H170" s="55" t="s">
        <v>6</v>
      </c>
      <c r="I170" s="6">
        <v>1113</v>
      </c>
      <c r="J170" s="56">
        <f t="shared" si="1"/>
        <v>24</v>
      </c>
      <c r="K170" s="93"/>
    </row>
    <row r="171" spans="3:11" ht="15.75">
      <c r="C171" s="25" t="s">
        <v>210</v>
      </c>
      <c r="D171" s="52" t="s">
        <v>303</v>
      </c>
      <c r="E171" s="55" t="s">
        <v>149</v>
      </c>
      <c r="F171" s="55">
        <v>1</v>
      </c>
      <c r="G171" s="54">
        <v>23</v>
      </c>
      <c r="H171" s="55" t="s">
        <v>6</v>
      </c>
      <c r="I171" s="6">
        <v>1113</v>
      </c>
      <c r="J171" s="56">
        <f t="shared" si="1"/>
        <v>23</v>
      </c>
      <c r="K171" s="93"/>
    </row>
    <row r="172" spans="3:11" ht="15.75">
      <c r="C172" s="25" t="s">
        <v>211</v>
      </c>
      <c r="D172" s="52" t="s">
        <v>304</v>
      </c>
      <c r="E172" s="55" t="s">
        <v>149</v>
      </c>
      <c r="F172" s="55">
        <v>3</v>
      </c>
      <c r="G172" s="54">
        <v>21</v>
      </c>
      <c r="H172" s="55" t="s">
        <v>6</v>
      </c>
      <c r="I172" s="6">
        <v>1113</v>
      </c>
      <c r="J172" s="56">
        <f t="shared" si="1"/>
        <v>21</v>
      </c>
      <c r="K172" s="93"/>
    </row>
    <row r="173" spans="3:11" ht="17.25" customHeight="1">
      <c r="C173" s="126" t="s">
        <v>212</v>
      </c>
      <c r="D173" s="52" t="s">
        <v>305</v>
      </c>
      <c r="E173" s="55" t="s">
        <v>149</v>
      </c>
      <c r="F173" s="55">
        <v>1</v>
      </c>
      <c r="G173" s="54">
        <v>83</v>
      </c>
      <c r="H173" s="55" t="s">
        <v>6</v>
      </c>
      <c r="I173" s="6">
        <v>1113</v>
      </c>
      <c r="J173" s="56">
        <f t="shared" si="1"/>
        <v>83</v>
      </c>
      <c r="K173" s="93"/>
    </row>
    <row r="174" spans="3:11" ht="15.75">
      <c r="C174" s="25" t="s">
        <v>213</v>
      </c>
      <c r="D174" s="52" t="s">
        <v>306</v>
      </c>
      <c r="E174" s="55" t="s">
        <v>149</v>
      </c>
      <c r="F174" s="55">
        <v>1</v>
      </c>
      <c r="G174" s="54">
        <v>216</v>
      </c>
      <c r="H174" s="55" t="s">
        <v>6</v>
      </c>
      <c r="I174" s="6">
        <v>1113</v>
      </c>
      <c r="J174" s="56">
        <f t="shared" si="1"/>
        <v>216</v>
      </c>
      <c r="K174" s="93"/>
    </row>
    <row r="175" spans="3:11" ht="15.75">
      <c r="C175" s="25" t="s">
        <v>214</v>
      </c>
      <c r="D175" s="52" t="s">
        <v>307</v>
      </c>
      <c r="E175" s="55" t="s">
        <v>157</v>
      </c>
      <c r="F175" s="55">
        <v>18</v>
      </c>
      <c r="G175" s="54">
        <v>1049</v>
      </c>
      <c r="H175" s="55" t="s">
        <v>6</v>
      </c>
      <c r="I175" s="6">
        <v>1113</v>
      </c>
      <c r="J175" s="56">
        <f t="shared" si="1"/>
        <v>1049</v>
      </c>
      <c r="K175" s="93"/>
    </row>
    <row r="176" spans="3:11" ht="15.75">
      <c r="C176" s="25" t="s">
        <v>215</v>
      </c>
      <c r="D176" s="52" t="s">
        <v>308</v>
      </c>
      <c r="E176" s="55" t="s">
        <v>157</v>
      </c>
      <c r="F176" s="55">
        <v>18</v>
      </c>
      <c r="G176" s="54">
        <v>1079</v>
      </c>
      <c r="H176" s="55" t="s">
        <v>6</v>
      </c>
      <c r="I176" s="6">
        <v>1113</v>
      </c>
      <c r="J176" s="56">
        <f t="shared" si="1"/>
        <v>1079</v>
      </c>
      <c r="K176" s="93"/>
    </row>
    <row r="177" spans="3:11" ht="15.75">
      <c r="C177" s="25" t="s">
        <v>216</v>
      </c>
      <c r="D177" s="52" t="s">
        <v>309</v>
      </c>
      <c r="E177" s="55" t="s">
        <v>157</v>
      </c>
      <c r="F177" s="55">
        <v>5</v>
      </c>
      <c r="G177" s="54">
        <v>30</v>
      </c>
      <c r="H177" s="55" t="s">
        <v>6</v>
      </c>
      <c r="I177" s="6">
        <v>1113</v>
      </c>
      <c r="J177" s="56">
        <f t="shared" si="1"/>
        <v>30</v>
      </c>
      <c r="K177" s="93"/>
    </row>
    <row r="178" spans="3:11" ht="15.75">
      <c r="C178" s="25" t="s">
        <v>217</v>
      </c>
      <c r="D178" s="52" t="s">
        <v>310</v>
      </c>
      <c r="E178" s="55" t="s">
        <v>157</v>
      </c>
      <c r="F178" s="55">
        <v>5</v>
      </c>
      <c r="G178" s="54">
        <v>675</v>
      </c>
      <c r="H178" s="55" t="s">
        <v>6</v>
      </c>
      <c r="I178" s="6">
        <v>1113</v>
      </c>
      <c r="J178" s="56">
        <f t="shared" si="1"/>
        <v>675</v>
      </c>
      <c r="K178" s="93"/>
    </row>
    <row r="179" spans="3:11" ht="15.75">
      <c r="C179" s="25" t="s">
        <v>218</v>
      </c>
      <c r="D179" s="52" t="s">
        <v>311</v>
      </c>
      <c r="E179" s="55" t="s">
        <v>157</v>
      </c>
      <c r="F179" s="55">
        <v>1</v>
      </c>
      <c r="G179" s="54">
        <v>83</v>
      </c>
      <c r="H179" s="55" t="s">
        <v>6</v>
      </c>
      <c r="I179" s="6">
        <v>1113</v>
      </c>
      <c r="J179" s="56">
        <f t="shared" si="1"/>
        <v>83</v>
      </c>
      <c r="K179" s="93"/>
    </row>
    <row r="180" spans="3:11" ht="15.75">
      <c r="C180" s="25" t="s">
        <v>219</v>
      </c>
      <c r="D180" s="52" t="s">
        <v>312</v>
      </c>
      <c r="E180" s="55" t="s">
        <v>157</v>
      </c>
      <c r="F180" s="55">
        <v>1</v>
      </c>
      <c r="G180" s="54">
        <v>135</v>
      </c>
      <c r="H180" s="55" t="s">
        <v>6</v>
      </c>
      <c r="I180" s="6">
        <v>1113</v>
      </c>
      <c r="J180" s="56">
        <f t="shared" si="1"/>
        <v>135</v>
      </c>
      <c r="K180" s="93"/>
    </row>
    <row r="181" spans="3:11" ht="15.75">
      <c r="C181" s="25" t="s">
        <v>220</v>
      </c>
      <c r="D181" s="52" t="s">
        <v>313</v>
      </c>
      <c r="E181" s="55" t="s">
        <v>157</v>
      </c>
      <c r="F181" s="55">
        <v>8</v>
      </c>
      <c r="G181" s="54">
        <v>56</v>
      </c>
      <c r="H181" s="55" t="s">
        <v>6</v>
      </c>
      <c r="I181" s="6">
        <v>1113</v>
      </c>
      <c r="J181" s="56">
        <f t="shared" si="1"/>
        <v>56</v>
      </c>
      <c r="K181" s="93"/>
    </row>
    <row r="182" spans="3:11" ht="15.75">
      <c r="C182" s="25" t="s">
        <v>221</v>
      </c>
      <c r="D182" s="52" t="s">
        <v>299</v>
      </c>
      <c r="E182" s="55" t="s">
        <v>157</v>
      </c>
      <c r="F182" s="55">
        <v>7</v>
      </c>
      <c r="G182" s="54">
        <v>997</v>
      </c>
      <c r="H182" s="55" t="s">
        <v>6</v>
      </c>
      <c r="I182" s="6">
        <v>1113</v>
      </c>
      <c r="J182" s="56">
        <f t="shared" si="1"/>
        <v>997</v>
      </c>
      <c r="K182" s="93"/>
    </row>
    <row r="183" spans="3:11" ht="15.75">
      <c r="C183" s="25" t="s">
        <v>222</v>
      </c>
      <c r="D183" s="52" t="s">
        <v>314</v>
      </c>
      <c r="E183" s="55" t="s">
        <v>157</v>
      </c>
      <c r="F183" s="55">
        <v>1</v>
      </c>
      <c r="G183" s="54">
        <v>9</v>
      </c>
      <c r="H183" s="55" t="s">
        <v>6</v>
      </c>
      <c r="I183" s="6">
        <v>1113</v>
      </c>
      <c r="J183" s="56">
        <f t="shared" si="1"/>
        <v>9</v>
      </c>
      <c r="K183" s="93"/>
    </row>
    <row r="184" spans="3:11" ht="15.75">
      <c r="C184" s="25" t="s">
        <v>223</v>
      </c>
      <c r="D184" s="52" t="s">
        <v>315</v>
      </c>
      <c r="E184" s="55" t="s">
        <v>157</v>
      </c>
      <c r="F184" s="55">
        <v>1</v>
      </c>
      <c r="G184" s="54">
        <v>135</v>
      </c>
      <c r="H184" s="55" t="s">
        <v>6</v>
      </c>
      <c r="I184" s="6">
        <v>1113</v>
      </c>
      <c r="J184" s="56">
        <f t="shared" si="1"/>
        <v>135</v>
      </c>
      <c r="K184" s="93"/>
    </row>
    <row r="185" spans="3:11" ht="15.75">
      <c r="C185" s="25" t="s">
        <v>224</v>
      </c>
      <c r="D185" s="52" t="s">
        <v>316</v>
      </c>
      <c r="E185" s="55" t="s">
        <v>157</v>
      </c>
      <c r="F185" s="55">
        <v>1</v>
      </c>
      <c r="G185" s="54">
        <v>54</v>
      </c>
      <c r="H185" s="55" t="s">
        <v>6</v>
      </c>
      <c r="I185" s="6">
        <v>1113</v>
      </c>
      <c r="J185" s="56">
        <f t="shared" si="1"/>
        <v>54</v>
      </c>
      <c r="K185" s="93"/>
    </row>
    <row r="186" spans="3:11" ht="15.75">
      <c r="C186" s="25" t="s">
        <v>225</v>
      </c>
      <c r="D186" s="52" t="s">
        <v>317</v>
      </c>
      <c r="E186" s="55" t="s">
        <v>157</v>
      </c>
      <c r="F186" s="55">
        <v>6</v>
      </c>
      <c r="G186" s="54">
        <v>1004</v>
      </c>
      <c r="H186" s="55" t="s">
        <v>6</v>
      </c>
      <c r="I186" s="6">
        <v>1113</v>
      </c>
      <c r="J186" s="56">
        <f t="shared" si="1"/>
        <v>1004</v>
      </c>
      <c r="K186" s="93"/>
    </row>
    <row r="187" spans="3:11" ht="15.75">
      <c r="C187" s="25" t="s">
        <v>226</v>
      </c>
      <c r="D187" s="52" t="s">
        <v>318</v>
      </c>
      <c r="E187" s="55" t="s">
        <v>157</v>
      </c>
      <c r="F187" s="55">
        <v>2</v>
      </c>
      <c r="G187" s="54">
        <v>569</v>
      </c>
      <c r="H187" s="55" t="s">
        <v>6</v>
      </c>
      <c r="I187" s="6">
        <v>1113</v>
      </c>
      <c r="J187" s="56">
        <f t="shared" si="1"/>
        <v>569</v>
      </c>
      <c r="K187" s="93"/>
    </row>
    <row r="188" spans="3:11" ht="15.75">
      <c r="C188" s="25" t="s">
        <v>227</v>
      </c>
      <c r="D188" s="52" t="s">
        <v>319</v>
      </c>
      <c r="E188" s="55" t="s">
        <v>157</v>
      </c>
      <c r="F188" s="55">
        <v>3</v>
      </c>
      <c r="G188" s="54">
        <v>2160</v>
      </c>
      <c r="H188" s="55" t="s">
        <v>6</v>
      </c>
      <c r="I188" s="6">
        <v>1113</v>
      </c>
      <c r="J188" s="56">
        <f t="shared" si="1"/>
        <v>2160</v>
      </c>
      <c r="K188" s="93"/>
    </row>
    <row r="189" spans="3:11" ht="15.75">
      <c r="C189" s="25" t="s">
        <v>228</v>
      </c>
      <c r="D189" s="52" t="s">
        <v>262</v>
      </c>
      <c r="E189" s="55" t="s">
        <v>157</v>
      </c>
      <c r="F189" s="55">
        <v>1</v>
      </c>
      <c r="G189" s="54">
        <v>150</v>
      </c>
      <c r="H189" s="55" t="s">
        <v>6</v>
      </c>
      <c r="I189" s="6">
        <v>1113</v>
      </c>
      <c r="J189" s="56">
        <f t="shared" si="1"/>
        <v>150</v>
      </c>
      <c r="K189" s="93"/>
    </row>
    <row r="190" spans="3:11" ht="15.75">
      <c r="C190" s="25" t="s">
        <v>229</v>
      </c>
      <c r="D190" s="52" t="s">
        <v>320</v>
      </c>
      <c r="E190" s="55" t="s">
        <v>157</v>
      </c>
      <c r="F190" s="55">
        <v>1</v>
      </c>
      <c r="G190" s="54">
        <v>130</v>
      </c>
      <c r="H190" s="55" t="s">
        <v>6</v>
      </c>
      <c r="I190" s="6">
        <v>1113</v>
      </c>
      <c r="J190" s="56">
        <f t="shared" si="1"/>
        <v>130</v>
      </c>
      <c r="K190" s="93"/>
    </row>
    <row r="191" spans="3:11" ht="15.75">
      <c r="C191" s="25" t="s">
        <v>230</v>
      </c>
      <c r="D191" s="52" t="s">
        <v>321</v>
      </c>
      <c r="E191" s="55" t="s">
        <v>155</v>
      </c>
      <c r="F191" s="55">
        <v>1</v>
      </c>
      <c r="G191" s="54">
        <v>842</v>
      </c>
      <c r="H191" s="55" t="s">
        <v>6</v>
      </c>
      <c r="I191" s="6">
        <v>1113</v>
      </c>
      <c r="J191" s="56">
        <f t="shared" si="1"/>
        <v>842</v>
      </c>
      <c r="K191" s="93"/>
    </row>
    <row r="192" spans="3:11" ht="15.75">
      <c r="C192" s="25" t="s">
        <v>231</v>
      </c>
      <c r="D192" s="52" t="s">
        <v>302</v>
      </c>
      <c r="E192" s="55" t="s">
        <v>155</v>
      </c>
      <c r="F192" s="55">
        <v>8</v>
      </c>
      <c r="G192" s="54">
        <v>480</v>
      </c>
      <c r="H192" s="55" t="s">
        <v>6</v>
      </c>
      <c r="I192" s="6">
        <v>1113</v>
      </c>
      <c r="J192" s="56">
        <f t="shared" si="1"/>
        <v>480</v>
      </c>
      <c r="K192" s="93"/>
    </row>
    <row r="193" spans="3:11" ht="15.75">
      <c r="C193" s="25" t="s">
        <v>232</v>
      </c>
      <c r="D193" s="52" t="s">
        <v>322</v>
      </c>
      <c r="E193" s="55" t="s">
        <v>155</v>
      </c>
      <c r="F193" s="55">
        <v>1</v>
      </c>
      <c r="G193" s="54">
        <v>299</v>
      </c>
      <c r="H193" s="55" t="s">
        <v>6</v>
      </c>
      <c r="I193" s="6">
        <v>1113</v>
      </c>
      <c r="J193" s="56">
        <f t="shared" si="1"/>
        <v>299</v>
      </c>
      <c r="K193" s="93"/>
    </row>
    <row r="194" spans="3:11" ht="15.75">
      <c r="C194" s="25" t="s">
        <v>233</v>
      </c>
      <c r="D194" s="52" t="s">
        <v>323</v>
      </c>
      <c r="E194" s="55" t="s">
        <v>155</v>
      </c>
      <c r="F194" s="55">
        <v>13.01</v>
      </c>
      <c r="G194" s="54">
        <v>1710</v>
      </c>
      <c r="H194" s="55" t="s">
        <v>6</v>
      </c>
      <c r="I194" s="6">
        <v>1113</v>
      </c>
      <c r="J194" s="56">
        <f t="shared" si="1"/>
        <v>1710</v>
      </c>
      <c r="K194" s="93"/>
    </row>
    <row r="195" spans="3:11" ht="15.75">
      <c r="C195" s="25" t="s">
        <v>234</v>
      </c>
      <c r="D195" s="52" t="s">
        <v>261</v>
      </c>
      <c r="E195" s="55" t="s">
        <v>155</v>
      </c>
      <c r="F195" s="55">
        <v>1</v>
      </c>
      <c r="G195" s="54">
        <v>50</v>
      </c>
      <c r="H195" s="55" t="s">
        <v>6</v>
      </c>
      <c r="I195" s="6">
        <v>1113</v>
      </c>
      <c r="J195" s="56">
        <f t="shared" si="1"/>
        <v>50</v>
      </c>
      <c r="K195" s="93"/>
    </row>
    <row r="196" spans="3:11" ht="15.75">
      <c r="C196" s="25" t="s">
        <v>235</v>
      </c>
      <c r="D196" s="52" t="s">
        <v>324</v>
      </c>
      <c r="E196" s="55" t="s">
        <v>155</v>
      </c>
      <c r="F196" s="55">
        <v>1</v>
      </c>
      <c r="G196" s="54">
        <v>375</v>
      </c>
      <c r="H196" s="55" t="s">
        <v>6</v>
      </c>
      <c r="I196" s="6">
        <v>1113</v>
      </c>
      <c r="J196" s="56">
        <f t="shared" si="1"/>
        <v>375</v>
      </c>
      <c r="K196" s="93"/>
    </row>
    <row r="197" spans="3:11" ht="15.75">
      <c r="C197" s="25" t="s">
        <v>236</v>
      </c>
      <c r="D197" s="52" t="s">
        <v>409</v>
      </c>
      <c r="E197" s="55" t="s">
        <v>155</v>
      </c>
      <c r="F197" s="55">
        <v>1</v>
      </c>
      <c r="G197" s="54">
        <v>4380</v>
      </c>
      <c r="H197" s="55" t="s">
        <v>6</v>
      </c>
      <c r="I197" s="6">
        <v>1113</v>
      </c>
      <c r="J197" s="56">
        <f t="shared" si="1"/>
        <v>4380</v>
      </c>
      <c r="K197" s="93"/>
    </row>
    <row r="198" spans="3:11" ht="15.75">
      <c r="C198" s="25" t="s">
        <v>237</v>
      </c>
      <c r="D198" s="52" t="s">
        <v>410</v>
      </c>
      <c r="E198" s="55" t="s">
        <v>167</v>
      </c>
      <c r="F198" s="55">
        <v>1</v>
      </c>
      <c r="G198" s="54">
        <v>2689</v>
      </c>
      <c r="H198" s="55" t="s">
        <v>6</v>
      </c>
      <c r="I198" s="6">
        <v>1113</v>
      </c>
      <c r="J198" s="56">
        <f t="shared" si="1"/>
        <v>2689</v>
      </c>
      <c r="K198" s="93"/>
    </row>
    <row r="199" spans="3:11" ht="15.75">
      <c r="C199" s="25" t="s">
        <v>238</v>
      </c>
      <c r="D199" s="52" t="s">
        <v>10</v>
      </c>
      <c r="E199" s="55" t="s">
        <v>167</v>
      </c>
      <c r="F199" s="55">
        <v>1</v>
      </c>
      <c r="G199" s="54">
        <v>24</v>
      </c>
      <c r="H199" s="55" t="s">
        <v>6</v>
      </c>
      <c r="I199" s="6">
        <v>1113</v>
      </c>
      <c r="J199" s="56">
        <f t="shared" si="1"/>
        <v>24</v>
      </c>
      <c r="K199" s="93"/>
    </row>
    <row r="200" spans="3:11" ht="15.75">
      <c r="C200" s="25" t="s">
        <v>239</v>
      </c>
      <c r="D200" s="52" t="s">
        <v>325</v>
      </c>
      <c r="E200" s="55" t="s">
        <v>167</v>
      </c>
      <c r="F200" s="55">
        <v>7</v>
      </c>
      <c r="G200" s="54">
        <v>10</v>
      </c>
      <c r="H200" s="55" t="s">
        <v>6</v>
      </c>
      <c r="I200" s="6">
        <v>1113</v>
      </c>
      <c r="J200" s="56">
        <f t="shared" si="1"/>
        <v>10</v>
      </c>
      <c r="K200" s="93"/>
    </row>
    <row r="201" spans="3:11" ht="15.75">
      <c r="C201" s="25" t="s">
        <v>240</v>
      </c>
      <c r="D201" s="52" t="s">
        <v>326</v>
      </c>
      <c r="E201" s="55" t="s">
        <v>167</v>
      </c>
      <c r="F201" s="55">
        <v>2</v>
      </c>
      <c r="G201" s="54">
        <v>114</v>
      </c>
      <c r="H201" s="55" t="s">
        <v>6</v>
      </c>
      <c r="I201" s="6">
        <v>1113</v>
      </c>
      <c r="J201" s="56">
        <f t="shared" si="1"/>
        <v>114</v>
      </c>
      <c r="K201" s="93"/>
    </row>
    <row r="202" spans="3:11" ht="15">
      <c r="C202" s="25" t="s">
        <v>241</v>
      </c>
      <c r="D202" s="52" t="s">
        <v>260</v>
      </c>
      <c r="E202" s="55" t="s">
        <v>167</v>
      </c>
      <c r="F202" s="55">
        <v>5</v>
      </c>
      <c r="G202" s="54">
        <v>30</v>
      </c>
      <c r="H202" s="55" t="s">
        <v>6</v>
      </c>
      <c r="I202" s="6">
        <v>1113</v>
      </c>
      <c r="J202" s="56">
        <f t="shared" si="1"/>
        <v>30</v>
      </c>
      <c r="K202" s="92"/>
    </row>
    <row r="203" spans="3:11" ht="15">
      <c r="C203" s="25" t="s">
        <v>242</v>
      </c>
      <c r="D203" s="52" t="s">
        <v>308</v>
      </c>
      <c r="E203" s="55" t="s">
        <v>167</v>
      </c>
      <c r="F203" s="55">
        <v>2</v>
      </c>
      <c r="G203" s="54">
        <v>14</v>
      </c>
      <c r="H203" s="55" t="s">
        <v>6</v>
      </c>
      <c r="I203" s="6">
        <v>1113</v>
      </c>
      <c r="J203" s="56">
        <f t="shared" si="1"/>
        <v>14</v>
      </c>
      <c r="K203" s="92"/>
    </row>
    <row r="204" spans="3:11" ht="15.75">
      <c r="C204" s="25" t="s">
        <v>243</v>
      </c>
      <c r="D204" s="52" t="s">
        <v>327</v>
      </c>
      <c r="E204" s="55" t="s">
        <v>167</v>
      </c>
      <c r="F204" s="55">
        <v>2</v>
      </c>
      <c r="G204" s="54">
        <v>20</v>
      </c>
      <c r="H204" s="55" t="s">
        <v>6</v>
      </c>
      <c r="I204" s="6">
        <v>1113</v>
      </c>
      <c r="J204" s="56">
        <f t="shared" si="1"/>
        <v>20</v>
      </c>
      <c r="K204" s="93"/>
    </row>
    <row r="205" spans="3:11" ht="15.75">
      <c r="C205" s="25" t="s">
        <v>244</v>
      </c>
      <c r="D205" s="52" t="s">
        <v>328</v>
      </c>
      <c r="E205" s="55" t="s">
        <v>167</v>
      </c>
      <c r="F205" s="55">
        <v>1</v>
      </c>
      <c r="G205" s="54">
        <v>12</v>
      </c>
      <c r="H205" s="55" t="s">
        <v>6</v>
      </c>
      <c r="I205" s="6">
        <v>1113</v>
      </c>
      <c r="J205" s="56">
        <f aca="true" t="shared" si="2" ref="J205:J210">G205</f>
        <v>12</v>
      </c>
      <c r="K205" s="93"/>
    </row>
    <row r="206" spans="3:11" ht="15.75">
      <c r="C206" s="25" t="s">
        <v>245</v>
      </c>
      <c r="D206" s="52" t="s">
        <v>329</v>
      </c>
      <c r="E206" s="55" t="s">
        <v>167</v>
      </c>
      <c r="F206" s="55">
        <v>1</v>
      </c>
      <c r="G206" s="54">
        <v>57</v>
      </c>
      <c r="H206" s="55" t="s">
        <v>6</v>
      </c>
      <c r="I206" s="6">
        <v>1113</v>
      </c>
      <c r="J206" s="56">
        <f t="shared" si="2"/>
        <v>57</v>
      </c>
      <c r="K206" s="93"/>
    </row>
    <row r="207" spans="3:11" ht="15.75">
      <c r="C207" s="25" t="s">
        <v>246</v>
      </c>
      <c r="D207" s="52" t="s">
        <v>330</v>
      </c>
      <c r="E207" s="55" t="s">
        <v>167</v>
      </c>
      <c r="F207" s="55">
        <v>2</v>
      </c>
      <c r="G207" s="54">
        <v>254</v>
      </c>
      <c r="H207" s="55" t="s">
        <v>6</v>
      </c>
      <c r="I207" s="6">
        <v>1113</v>
      </c>
      <c r="J207" s="56">
        <f t="shared" si="2"/>
        <v>254</v>
      </c>
      <c r="K207" s="93"/>
    </row>
    <row r="208" spans="3:11" ht="15.75">
      <c r="C208" s="25" t="s">
        <v>247</v>
      </c>
      <c r="D208" s="52" t="s">
        <v>264</v>
      </c>
      <c r="E208" s="55" t="s">
        <v>167</v>
      </c>
      <c r="F208" s="55">
        <v>1</v>
      </c>
      <c r="G208" s="54">
        <v>1350</v>
      </c>
      <c r="H208" s="55" t="s">
        <v>6</v>
      </c>
      <c r="I208" s="6">
        <v>1113</v>
      </c>
      <c r="J208" s="56">
        <f t="shared" si="2"/>
        <v>1350</v>
      </c>
      <c r="K208" s="93"/>
    </row>
    <row r="209" spans="3:11" ht="15.75">
      <c r="C209" s="25" t="s">
        <v>462</v>
      </c>
      <c r="D209" s="52" t="s">
        <v>253</v>
      </c>
      <c r="E209" s="55"/>
      <c r="F209" s="55">
        <v>1</v>
      </c>
      <c r="G209" s="54">
        <v>965</v>
      </c>
      <c r="H209" s="55" t="s">
        <v>6</v>
      </c>
      <c r="I209" s="6">
        <v>1113</v>
      </c>
      <c r="J209" s="56">
        <f t="shared" si="2"/>
        <v>965</v>
      </c>
      <c r="K209" s="93"/>
    </row>
    <row r="210" spans="3:11" ht="15.75">
      <c r="C210" s="25" t="s">
        <v>463</v>
      </c>
      <c r="D210" s="52" t="s">
        <v>331</v>
      </c>
      <c r="E210" s="55"/>
      <c r="F210" s="55">
        <v>2</v>
      </c>
      <c r="G210" s="54">
        <v>4</v>
      </c>
      <c r="H210" s="55" t="s">
        <v>6</v>
      </c>
      <c r="I210" s="6">
        <v>1113</v>
      </c>
      <c r="J210" s="56">
        <f t="shared" si="2"/>
        <v>4</v>
      </c>
      <c r="K210" s="93"/>
    </row>
    <row r="211" spans="3:11" ht="15.75">
      <c r="C211" s="25" t="s">
        <v>464</v>
      </c>
      <c r="D211" s="113" t="s">
        <v>322</v>
      </c>
      <c r="E211" s="114"/>
      <c r="F211" s="115">
        <v>3</v>
      </c>
      <c r="G211" s="116">
        <f>800+1600</f>
        <v>2400</v>
      </c>
      <c r="H211" s="55" t="s">
        <v>6</v>
      </c>
      <c r="I211" s="6">
        <v>1113</v>
      </c>
      <c r="J211" s="56">
        <f>G211/2</f>
        <v>1200</v>
      </c>
      <c r="K211" s="93"/>
    </row>
    <row r="212" spans="3:11" ht="15.75">
      <c r="C212" s="25" t="s">
        <v>465</v>
      </c>
      <c r="D212" s="113" t="s">
        <v>411</v>
      </c>
      <c r="E212" s="114"/>
      <c r="F212" s="115">
        <v>1</v>
      </c>
      <c r="G212" s="116">
        <v>2205</v>
      </c>
      <c r="H212" s="55" t="s">
        <v>6</v>
      </c>
      <c r="I212" s="6">
        <v>1113</v>
      </c>
      <c r="J212" s="56">
        <f aca="true" t="shared" si="3" ref="J212:J272">G212/2</f>
        <v>1102.5</v>
      </c>
      <c r="K212" s="93"/>
    </row>
    <row r="213" spans="3:11" ht="15.75">
      <c r="C213" s="25" t="s">
        <v>466</v>
      </c>
      <c r="D213" s="113" t="s">
        <v>412</v>
      </c>
      <c r="E213" s="114"/>
      <c r="F213" s="115">
        <v>1</v>
      </c>
      <c r="G213" s="116">
        <v>2655</v>
      </c>
      <c r="H213" s="55" t="s">
        <v>6</v>
      </c>
      <c r="I213" s="6">
        <v>1113</v>
      </c>
      <c r="J213" s="56">
        <f t="shared" si="3"/>
        <v>1327.5</v>
      </c>
      <c r="K213" s="93"/>
    </row>
    <row r="214" spans="3:11" ht="15.75">
      <c r="C214" s="25" t="s">
        <v>467</v>
      </c>
      <c r="D214" s="117" t="s">
        <v>413</v>
      </c>
      <c r="E214" s="114"/>
      <c r="F214" s="115">
        <v>2</v>
      </c>
      <c r="G214" s="116">
        <v>340</v>
      </c>
      <c r="H214" s="55" t="s">
        <v>6</v>
      </c>
      <c r="I214" s="6">
        <v>1113</v>
      </c>
      <c r="J214" s="56">
        <f t="shared" si="3"/>
        <v>170</v>
      </c>
      <c r="K214" s="93"/>
    </row>
    <row r="215" spans="3:11" ht="15.75">
      <c r="C215" s="25" t="s">
        <v>468</v>
      </c>
      <c r="D215" s="113" t="s">
        <v>414</v>
      </c>
      <c r="E215" s="114"/>
      <c r="F215" s="118">
        <v>1</v>
      </c>
      <c r="G215" s="116">
        <v>1082</v>
      </c>
      <c r="H215" s="55" t="s">
        <v>6</v>
      </c>
      <c r="I215" s="6">
        <v>1113</v>
      </c>
      <c r="J215" s="56">
        <f t="shared" si="3"/>
        <v>541</v>
      </c>
      <c r="K215" s="93"/>
    </row>
    <row r="216" spans="3:11" ht="15.75">
      <c r="C216" s="25" t="s">
        <v>469</v>
      </c>
      <c r="D216" s="113" t="s">
        <v>415</v>
      </c>
      <c r="E216" s="114"/>
      <c r="F216" s="118">
        <v>1</v>
      </c>
      <c r="G216" s="116">
        <v>1086</v>
      </c>
      <c r="H216" s="55" t="s">
        <v>6</v>
      </c>
      <c r="I216" s="6">
        <v>1113</v>
      </c>
      <c r="J216" s="56">
        <f t="shared" si="3"/>
        <v>543</v>
      </c>
      <c r="K216" s="93"/>
    </row>
    <row r="217" spans="3:11" ht="15.75">
      <c r="C217" s="25" t="s">
        <v>470</v>
      </c>
      <c r="D217" s="113" t="s">
        <v>416</v>
      </c>
      <c r="E217" s="114"/>
      <c r="F217" s="118">
        <v>1</v>
      </c>
      <c r="G217" s="116">
        <v>699</v>
      </c>
      <c r="H217" s="55" t="s">
        <v>6</v>
      </c>
      <c r="I217" s="6">
        <v>1113</v>
      </c>
      <c r="J217" s="56">
        <f t="shared" si="3"/>
        <v>349.5</v>
      </c>
      <c r="K217" s="93"/>
    </row>
    <row r="218" spans="3:11" ht="15.75">
      <c r="C218" s="25" t="s">
        <v>471</v>
      </c>
      <c r="D218" s="113" t="s">
        <v>417</v>
      </c>
      <c r="E218" s="114"/>
      <c r="F218" s="118">
        <v>1</v>
      </c>
      <c r="G218" s="116">
        <v>1160</v>
      </c>
      <c r="H218" s="55" t="s">
        <v>6</v>
      </c>
      <c r="I218" s="6">
        <v>1113</v>
      </c>
      <c r="J218" s="56">
        <f t="shared" si="3"/>
        <v>580</v>
      </c>
      <c r="K218" s="93"/>
    </row>
    <row r="219" spans="3:11" ht="15.75">
      <c r="C219" s="25" t="s">
        <v>472</v>
      </c>
      <c r="D219" s="113" t="s">
        <v>418</v>
      </c>
      <c r="E219" s="114"/>
      <c r="F219" s="118">
        <v>1</v>
      </c>
      <c r="G219" s="116">
        <v>955</v>
      </c>
      <c r="H219" s="55" t="s">
        <v>6</v>
      </c>
      <c r="I219" s="6">
        <v>1113</v>
      </c>
      <c r="J219" s="56">
        <f t="shared" si="3"/>
        <v>477.5</v>
      </c>
      <c r="K219" s="93"/>
    </row>
    <row r="220" spans="3:11" ht="15.75">
      <c r="C220" s="25" t="s">
        <v>473</v>
      </c>
      <c r="D220" s="113" t="s">
        <v>419</v>
      </c>
      <c r="E220" s="114"/>
      <c r="F220" s="115">
        <v>1</v>
      </c>
      <c r="G220" s="116">
        <v>2291</v>
      </c>
      <c r="H220" s="55" t="s">
        <v>6</v>
      </c>
      <c r="I220" s="6">
        <v>1113</v>
      </c>
      <c r="J220" s="56">
        <f t="shared" si="3"/>
        <v>1145.5</v>
      </c>
      <c r="K220" s="93"/>
    </row>
    <row r="221" spans="3:11" ht="15.75">
      <c r="C221" s="25" t="s">
        <v>474</v>
      </c>
      <c r="D221" s="113" t="s">
        <v>420</v>
      </c>
      <c r="E221" s="114"/>
      <c r="F221" s="115">
        <v>1</v>
      </c>
      <c r="G221" s="116">
        <v>886</v>
      </c>
      <c r="H221" s="55" t="s">
        <v>6</v>
      </c>
      <c r="I221" s="6">
        <v>1113</v>
      </c>
      <c r="J221" s="56">
        <f t="shared" si="3"/>
        <v>443</v>
      </c>
      <c r="K221" s="93"/>
    </row>
    <row r="222" spans="3:11" ht="15.75">
      <c r="C222" s="25" t="s">
        <v>475</v>
      </c>
      <c r="D222" s="113" t="s">
        <v>421</v>
      </c>
      <c r="E222" s="114"/>
      <c r="F222" s="115">
        <v>2</v>
      </c>
      <c r="G222" s="116">
        <v>2840</v>
      </c>
      <c r="H222" s="55" t="s">
        <v>6</v>
      </c>
      <c r="I222" s="6">
        <v>1113</v>
      </c>
      <c r="J222" s="56">
        <f t="shared" si="3"/>
        <v>1420</v>
      </c>
      <c r="K222" s="93"/>
    </row>
    <row r="223" spans="3:11" ht="15.75">
      <c r="C223" s="25" t="s">
        <v>476</v>
      </c>
      <c r="D223" s="113" t="s">
        <v>422</v>
      </c>
      <c r="E223" s="114"/>
      <c r="F223" s="115">
        <v>2</v>
      </c>
      <c r="G223" s="116">
        <v>5260</v>
      </c>
      <c r="H223" s="55" t="s">
        <v>6</v>
      </c>
      <c r="I223" s="6">
        <v>1113</v>
      </c>
      <c r="J223" s="56">
        <f t="shared" si="3"/>
        <v>2630</v>
      </c>
      <c r="K223" s="93"/>
    </row>
    <row r="224" spans="3:11" ht="16.5" customHeight="1">
      <c r="C224" s="126" t="s">
        <v>477</v>
      </c>
      <c r="D224" s="113" t="s">
        <v>423</v>
      </c>
      <c r="E224" s="114"/>
      <c r="F224" s="115">
        <v>1</v>
      </c>
      <c r="G224" s="116">
        <v>1503</v>
      </c>
      <c r="H224" s="55" t="s">
        <v>6</v>
      </c>
      <c r="I224" s="6">
        <v>1113</v>
      </c>
      <c r="J224" s="56">
        <f t="shared" si="3"/>
        <v>751.5</v>
      </c>
      <c r="K224" s="93"/>
    </row>
    <row r="225" spans="3:11" ht="15.75">
      <c r="C225" s="25" t="s">
        <v>478</v>
      </c>
      <c r="D225" s="113" t="s">
        <v>424</v>
      </c>
      <c r="E225" s="114"/>
      <c r="F225" s="115">
        <v>1</v>
      </c>
      <c r="G225" s="116">
        <v>723</v>
      </c>
      <c r="H225" s="55" t="s">
        <v>6</v>
      </c>
      <c r="I225" s="6">
        <v>1113</v>
      </c>
      <c r="J225" s="56">
        <f t="shared" si="3"/>
        <v>361.5</v>
      </c>
      <c r="K225" s="93"/>
    </row>
    <row r="226" spans="3:11" ht="15.75">
      <c r="C226" s="25" t="s">
        <v>479</v>
      </c>
      <c r="D226" s="113" t="s">
        <v>425</v>
      </c>
      <c r="E226" s="114"/>
      <c r="F226" s="115">
        <v>1</v>
      </c>
      <c r="G226" s="116">
        <v>460</v>
      </c>
      <c r="H226" s="55" t="s">
        <v>6</v>
      </c>
      <c r="I226" s="6">
        <v>1113</v>
      </c>
      <c r="J226" s="56">
        <f t="shared" si="3"/>
        <v>230</v>
      </c>
      <c r="K226" s="93"/>
    </row>
    <row r="227" spans="3:11" ht="15.75">
      <c r="C227" s="25" t="s">
        <v>480</v>
      </c>
      <c r="D227" s="113" t="s">
        <v>426</v>
      </c>
      <c r="E227" s="114"/>
      <c r="F227" s="115">
        <v>2</v>
      </c>
      <c r="G227" s="116">
        <v>942</v>
      </c>
      <c r="H227" s="55" t="s">
        <v>6</v>
      </c>
      <c r="I227" s="6">
        <v>1113</v>
      </c>
      <c r="J227" s="56">
        <f t="shared" si="3"/>
        <v>471</v>
      </c>
      <c r="K227" s="93"/>
    </row>
    <row r="228" spans="3:11" ht="15.75">
      <c r="C228" s="25" t="s">
        <v>481</v>
      </c>
      <c r="D228" s="113" t="s">
        <v>427</v>
      </c>
      <c r="E228" s="114"/>
      <c r="F228" s="115">
        <f>3+6</f>
        <v>9</v>
      </c>
      <c r="G228" s="116">
        <f>1230+800+1640</f>
        <v>3670</v>
      </c>
      <c r="H228" s="55" t="s">
        <v>6</v>
      </c>
      <c r="I228" s="6">
        <v>1113</v>
      </c>
      <c r="J228" s="56">
        <f t="shared" si="3"/>
        <v>1835</v>
      </c>
      <c r="K228" s="93"/>
    </row>
    <row r="229" spans="3:11" ht="15.75">
      <c r="C229" s="25" t="s">
        <v>482</v>
      </c>
      <c r="D229" s="113" t="s">
        <v>428</v>
      </c>
      <c r="E229" s="114"/>
      <c r="F229" s="115">
        <v>1</v>
      </c>
      <c r="G229" s="116">
        <v>270</v>
      </c>
      <c r="H229" s="55" t="s">
        <v>6</v>
      </c>
      <c r="I229" s="6">
        <v>1113</v>
      </c>
      <c r="J229" s="56">
        <f t="shared" si="3"/>
        <v>135</v>
      </c>
      <c r="K229" s="93"/>
    </row>
    <row r="230" spans="3:11" ht="15.75">
      <c r="C230" s="25" t="s">
        <v>483</v>
      </c>
      <c r="D230" s="113" t="s">
        <v>429</v>
      </c>
      <c r="E230" s="114"/>
      <c r="F230" s="115">
        <v>1</v>
      </c>
      <c r="G230" s="116">
        <v>625</v>
      </c>
      <c r="H230" s="55" t="s">
        <v>6</v>
      </c>
      <c r="I230" s="6">
        <v>1113</v>
      </c>
      <c r="J230" s="56">
        <f t="shared" si="3"/>
        <v>312.5</v>
      </c>
      <c r="K230" s="93"/>
    </row>
    <row r="231" spans="3:11" ht="15.75">
      <c r="C231" s="25" t="s">
        <v>484</v>
      </c>
      <c r="D231" s="113" t="s">
        <v>430</v>
      </c>
      <c r="E231" s="114"/>
      <c r="F231" s="115">
        <v>1</v>
      </c>
      <c r="G231" s="116">
        <f>562.5*1.2</f>
        <v>675</v>
      </c>
      <c r="H231" s="55" t="s">
        <v>6</v>
      </c>
      <c r="I231" s="6">
        <v>1113</v>
      </c>
      <c r="J231" s="56">
        <f t="shared" si="3"/>
        <v>337.5</v>
      </c>
      <c r="K231" s="93"/>
    </row>
    <row r="232" spans="3:11" ht="15.75">
      <c r="C232" s="25" t="s">
        <v>485</v>
      </c>
      <c r="D232" s="113" t="s">
        <v>431</v>
      </c>
      <c r="E232" s="114"/>
      <c r="F232" s="115">
        <v>1</v>
      </c>
      <c r="G232" s="116">
        <f>2800*1.2</f>
        <v>3360</v>
      </c>
      <c r="H232" s="55" t="s">
        <v>6</v>
      </c>
      <c r="I232" s="6">
        <v>1113</v>
      </c>
      <c r="J232" s="56">
        <f t="shared" si="3"/>
        <v>1680</v>
      </c>
      <c r="K232" s="93"/>
    </row>
    <row r="233" spans="3:11" ht="15.75">
      <c r="C233" s="25" t="s">
        <v>486</v>
      </c>
      <c r="D233" s="113" t="s">
        <v>432</v>
      </c>
      <c r="E233" s="114"/>
      <c r="F233" s="115">
        <v>1</v>
      </c>
      <c r="G233" s="116">
        <v>1505</v>
      </c>
      <c r="H233" s="55" t="s">
        <v>6</v>
      </c>
      <c r="I233" s="6">
        <v>1113</v>
      </c>
      <c r="J233" s="56">
        <f t="shared" si="3"/>
        <v>752.5</v>
      </c>
      <c r="K233" s="93"/>
    </row>
    <row r="234" spans="3:11" ht="15.75">
      <c r="C234" s="25" t="s">
        <v>487</v>
      </c>
      <c r="D234" s="113" t="s">
        <v>433</v>
      </c>
      <c r="E234" s="114"/>
      <c r="F234" s="115">
        <v>1</v>
      </c>
      <c r="G234" s="116">
        <v>1635</v>
      </c>
      <c r="H234" s="55" t="s">
        <v>6</v>
      </c>
      <c r="I234" s="6">
        <v>1113</v>
      </c>
      <c r="J234" s="56">
        <f t="shared" si="3"/>
        <v>817.5</v>
      </c>
      <c r="K234" s="93"/>
    </row>
    <row r="235" spans="3:11" ht="15.75">
      <c r="C235" s="25" t="s">
        <v>488</v>
      </c>
      <c r="D235" s="113" t="s">
        <v>434</v>
      </c>
      <c r="E235" s="114"/>
      <c r="F235" s="115">
        <v>1</v>
      </c>
      <c r="G235" s="116">
        <v>725</v>
      </c>
      <c r="H235" s="55" t="s">
        <v>6</v>
      </c>
      <c r="I235" s="6">
        <v>1113</v>
      </c>
      <c r="J235" s="56">
        <f t="shared" si="3"/>
        <v>362.5</v>
      </c>
      <c r="K235" s="93"/>
    </row>
    <row r="236" spans="3:11" ht="15.75">
      <c r="C236" s="25" t="s">
        <v>489</v>
      </c>
      <c r="D236" s="113" t="s">
        <v>435</v>
      </c>
      <c r="E236" s="114"/>
      <c r="F236" s="115">
        <v>1</v>
      </c>
      <c r="G236" s="116">
        <v>1200</v>
      </c>
      <c r="H236" s="55" t="s">
        <v>6</v>
      </c>
      <c r="I236" s="6">
        <v>1113</v>
      </c>
      <c r="J236" s="56">
        <f t="shared" si="3"/>
        <v>600</v>
      </c>
      <c r="K236" s="93"/>
    </row>
    <row r="237" spans="3:11" ht="15.75">
      <c r="C237" s="25" t="s">
        <v>490</v>
      </c>
      <c r="D237" s="113" t="s">
        <v>436</v>
      </c>
      <c r="E237" s="114"/>
      <c r="F237" s="115">
        <v>1</v>
      </c>
      <c r="G237" s="116">
        <v>1200</v>
      </c>
      <c r="H237" s="55" t="s">
        <v>6</v>
      </c>
      <c r="I237" s="6">
        <v>1113</v>
      </c>
      <c r="J237" s="56">
        <f t="shared" si="3"/>
        <v>600</v>
      </c>
      <c r="K237" s="93"/>
    </row>
    <row r="238" spans="3:11" ht="15.75">
      <c r="C238" s="25" t="s">
        <v>491</v>
      </c>
      <c r="D238" s="113" t="s">
        <v>437</v>
      </c>
      <c r="E238" s="114"/>
      <c r="F238" s="115">
        <v>1</v>
      </c>
      <c r="G238" s="116">
        <v>525</v>
      </c>
      <c r="H238" s="55" t="s">
        <v>6</v>
      </c>
      <c r="I238" s="6">
        <v>1113</v>
      </c>
      <c r="J238" s="56">
        <f t="shared" si="3"/>
        <v>262.5</v>
      </c>
      <c r="K238" s="93"/>
    </row>
    <row r="239" spans="3:11" ht="15.75">
      <c r="C239" s="25" t="s">
        <v>492</v>
      </c>
      <c r="D239" s="113" t="s">
        <v>438</v>
      </c>
      <c r="E239" s="114"/>
      <c r="F239" s="118">
        <v>1</v>
      </c>
      <c r="G239" s="119">
        <v>4999</v>
      </c>
      <c r="H239" s="55" t="s">
        <v>6</v>
      </c>
      <c r="I239" s="6">
        <v>1113</v>
      </c>
      <c r="J239" s="56">
        <f t="shared" si="3"/>
        <v>2499.5</v>
      </c>
      <c r="K239" s="93"/>
    </row>
    <row r="240" spans="3:11" ht="15.75">
      <c r="C240" s="25" t="s">
        <v>493</v>
      </c>
      <c r="D240" s="113" t="s">
        <v>439</v>
      </c>
      <c r="E240" s="114"/>
      <c r="F240" s="115">
        <v>1</v>
      </c>
      <c r="G240" s="119">
        <v>565</v>
      </c>
      <c r="H240" s="55" t="s">
        <v>6</v>
      </c>
      <c r="I240" s="6">
        <v>1113</v>
      </c>
      <c r="J240" s="56">
        <f t="shared" si="3"/>
        <v>282.5</v>
      </c>
      <c r="K240" s="93"/>
    </row>
    <row r="241" spans="3:11" ht="15.75">
      <c r="C241" s="25" t="s">
        <v>494</v>
      </c>
      <c r="D241" s="113" t="s">
        <v>440</v>
      </c>
      <c r="E241" s="114"/>
      <c r="F241" s="115">
        <v>1</v>
      </c>
      <c r="G241" s="119">
        <v>530</v>
      </c>
      <c r="H241" s="55" t="s">
        <v>6</v>
      </c>
      <c r="I241" s="6">
        <v>1113</v>
      </c>
      <c r="J241" s="56">
        <f t="shared" si="3"/>
        <v>265</v>
      </c>
      <c r="K241" s="93"/>
    </row>
    <row r="242" spans="3:11" ht="15.75">
      <c r="C242" s="25" t="s">
        <v>495</v>
      </c>
      <c r="D242" s="113" t="s">
        <v>441</v>
      </c>
      <c r="E242" s="114"/>
      <c r="F242" s="115">
        <v>1</v>
      </c>
      <c r="G242" s="119">
        <v>983</v>
      </c>
      <c r="H242" s="55" t="s">
        <v>6</v>
      </c>
      <c r="I242" s="6">
        <v>1113</v>
      </c>
      <c r="J242" s="56">
        <f t="shared" si="3"/>
        <v>491.5</v>
      </c>
      <c r="K242" s="93"/>
    </row>
    <row r="243" spans="3:11" ht="15.75">
      <c r="C243" s="25" t="s">
        <v>496</v>
      </c>
      <c r="D243" s="113" t="s">
        <v>442</v>
      </c>
      <c r="E243" s="114"/>
      <c r="F243" s="115">
        <v>2</v>
      </c>
      <c r="G243" s="119">
        <v>11998</v>
      </c>
      <c r="H243" s="55" t="s">
        <v>6</v>
      </c>
      <c r="I243" s="6">
        <v>1113</v>
      </c>
      <c r="J243" s="56">
        <f t="shared" si="3"/>
        <v>5999</v>
      </c>
      <c r="K243" s="93"/>
    </row>
    <row r="244" spans="3:11" ht="15.75">
      <c r="C244" s="25" t="s">
        <v>497</v>
      </c>
      <c r="D244" s="113" t="s">
        <v>443</v>
      </c>
      <c r="E244" s="114"/>
      <c r="F244" s="115">
        <v>1</v>
      </c>
      <c r="G244" s="119">
        <v>1350</v>
      </c>
      <c r="H244" s="55" t="s">
        <v>6</v>
      </c>
      <c r="I244" s="6">
        <v>1113</v>
      </c>
      <c r="J244" s="56">
        <f t="shared" si="3"/>
        <v>675</v>
      </c>
      <c r="K244" s="93"/>
    </row>
    <row r="245" spans="3:11" ht="15.75">
      <c r="C245" s="25" t="s">
        <v>498</v>
      </c>
      <c r="D245" s="113" t="s">
        <v>8</v>
      </c>
      <c r="E245" s="114"/>
      <c r="F245" s="115">
        <v>2</v>
      </c>
      <c r="G245" s="116">
        <v>19266</v>
      </c>
      <c r="H245" s="55" t="s">
        <v>6</v>
      </c>
      <c r="I245" s="6">
        <v>1113</v>
      </c>
      <c r="J245" s="56">
        <f t="shared" si="3"/>
        <v>9633</v>
      </c>
      <c r="K245" s="93"/>
    </row>
    <row r="246" spans="3:11" ht="15.75">
      <c r="C246" s="25" t="s">
        <v>499</v>
      </c>
      <c r="D246" s="113" t="s">
        <v>162</v>
      </c>
      <c r="E246" s="114"/>
      <c r="F246" s="115">
        <v>1</v>
      </c>
      <c r="G246" s="116">
        <f>2350*1.2</f>
        <v>2820</v>
      </c>
      <c r="H246" s="55" t="s">
        <v>6</v>
      </c>
      <c r="I246" s="6">
        <v>1113</v>
      </c>
      <c r="J246" s="56">
        <f t="shared" si="3"/>
        <v>1410</v>
      </c>
      <c r="K246" s="93"/>
    </row>
    <row r="247" spans="3:11" ht="15.75">
      <c r="C247" s="25" t="s">
        <v>500</v>
      </c>
      <c r="D247" s="113" t="s">
        <v>8</v>
      </c>
      <c r="E247" s="114"/>
      <c r="F247" s="115">
        <v>1</v>
      </c>
      <c r="G247" s="120">
        <v>9633</v>
      </c>
      <c r="H247" s="55" t="s">
        <v>6</v>
      </c>
      <c r="I247" s="6">
        <v>1113</v>
      </c>
      <c r="J247" s="56">
        <f t="shared" si="3"/>
        <v>4816.5</v>
      </c>
      <c r="K247" s="93"/>
    </row>
    <row r="248" spans="3:11" ht="15.75">
      <c r="C248" s="25" t="s">
        <v>501</v>
      </c>
      <c r="D248" s="113" t="s">
        <v>162</v>
      </c>
      <c r="E248" s="114"/>
      <c r="F248" s="115">
        <v>1</v>
      </c>
      <c r="G248" s="120">
        <v>5640</v>
      </c>
      <c r="H248" s="55" t="s">
        <v>6</v>
      </c>
      <c r="I248" s="6">
        <v>1113</v>
      </c>
      <c r="J248" s="56">
        <f t="shared" si="3"/>
        <v>2820</v>
      </c>
      <c r="K248" s="93"/>
    </row>
    <row r="249" spans="3:11" ht="15.75">
      <c r="C249" s="25" t="s">
        <v>502</v>
      </c>
      <c r="D249" s="117" t="s">
        <v>444</v>
      </c>
      <c r="E249" s="114"/>
      <c r="F249" s="121">
        <v>1</v>
      </c>
      <c r="G249" s="120">
        <v>2803</v>
      </c>
      <c r="H249" s="55" t="s">
        <v>6</v>
      </c>
      <c r="I249" s="6">
        <v>1113</v>
      </c>
      <c r="J249" s="56">
        <f t="shared" si="3"/>
        <v>1401.5</v>
      </c>
      <c r="K249" s="93"/>
    </row>
    <row r="250" spans="3:11" ht="15.75">
      <c r="C250" s="25" t="s">
        <v>503</v>
      </c>
      <c r="D250" s="117" t="s">
        <v>445</v>
      </c>
      <c r="E250" s="114"/>
      <c r="F250" s="121">
        <v>1</v>
      </c>
      <c r="G250" s="120">
        <v>1378</v>
      </c>
      <c r="H250" s="55" t="s">
        <v>6</v>
      </c>
      <c r="I250" s="6">
        <v>1113</v>
      </c>
      <c r="J250" s="56">
        <f t="shared" si="3"/>
        <v>689</v>
      </c>
      <c r="K250" s="93"/>
    </row>
    <row r="251" spans="3:11" ht="15.75">
      <c r="C251" s="25" t="s">
        <v>504</v>
      </c>
      <c r="D251" s="117" t="s">
        <v>446</v>
      </c>
      <c r="E251" s="114"/>
      <c r="F251" s="121">
        <v>2</v>
      </c>
      <c r="G251" s="120">
        <v>6000</v>
      </c>
      <c r="H251" s="55" t="s">
        <v>6</v>
      </c>
      <c r="I251" s="6">
        <v>1113</v>
      </c>
      <c r="J251" s="56">
        <f t="shared" si="3"/>
        <v>3000</v>
      </c>
      <c r="K251" s="93"/>
    </row>
    <row r="252" spans="3:11" ht="15.75">
      <c r="C252" s="25" t="s">
        <v>505</v>
      </c>
      <c r="D252" s="117" t="s">
        <v>447</v>
      </c>
      <c r="E252" s="114"/>
      <c r="F252" s="121">
        <v>1</v>
      </c>
      <c r="G252" s="120">
        <v>1070</v>
      </c>
      <c r="H252" s="55" t="s">
        <v>6</v>
      </c>
      <c r="I252" s="6">
        <v>1113</v>
      </c>
      <c r="J252" s="56">
        <f t="shared" si="3"/>
        <v>535</v>
      </c>
      <c r="K252" s="93"/>
    </row>
    <row r="253" spans="3:11" ht="15.75">
      <c r="C253" s="25" t="s">
        <v>506</v>
      </c>
      <c r="D253" s="117" t="s">
        <v>448</v>
      </c>
      <c r="E253" s="114"/>
      <c r="F253" s="121">
        <f>'[1]1113'!$Y$68</f>
        <v>1</v>
      </c>
      <c r="G253" s="122">
        <f>'[1]1113'!$Z$68</f>
        <v>1600</v>
      </c>
      <c r="H253" s="55" t="s">
        <v>6</v>
      </c>
      <c r="I253" s="6">
        <v>1113</v>
      </c>
      <c r="J253" s="56">
        <f t="shared" si="3"/>
        <v>800</v>
      </c>
      <c r="K253" s="93"/>
    </row>
    <row r="254" spans="3:11" ht="15.75">
      <c r="C254" s="25" t="s">
        <v>507</v>
      </c>
      <c r="D254" s="113" t="s">
        <v>449</v>
      </c>
      <c r="E254" s="114"/>
      <c r="F254" s="121">
        <v>1</v>
      </c>
      <c r="G254" s="120">
        <f>'[1]1113'!$Z$59</f>
        <v>582</v>
      </c>
      <c r="H254" s="55" t="s">
        <v>6</v>
      </c>
      <c r="I254" s="6">
        <v>1113</v>
      </c>
      <c r="J254" s="56">
        <f t="shared" si="3"/>
        <v>291</v>
      </c>
      <c r="K254" s="93"/>
    </row>
    <row r="255" spans="3:11" ht="15.75">
      <c r="C255" s="25" t="s">
        <v>508</v>
      </c>
      <c r="D255" s="117" t="str">
        <f>'[1]1113'!$B$44</f>
        <v>стіл компьютерний школьник дуб сонома</v>
      </c>
      <c r="E255" s="114"/>
      <c r="F255" s="121">
        <v>1</v>
      </c>
      <c r="G255" s="120">
        <f>'[1]1113'!$Z$44</f>
        <v>1186</v>
      </c>
      <c r="H255" s="55" t="s">
        <v>6</v>
      </c>
      <c r="I255" s="6">
        <v>1113</v>
      </c>
      <c r="J255" s="56">
        <f t="shared" si="3"/>
        <v>593</v>
      </c>
      <c r="K255" s="93"/>
    </row>
    <row r="256" spans="3:11" ht="15.75">
      <c r="C256" s="25" t="s">
        <v>509</v>
      </c>
      <c r="D256" s="117" t="str">
        <f>'[1]1113'!$B$33</f>
        <v>стіл компьютерний СУ 14 дуб</v>
      </c>
      <c r="E256" s="114"/>
      <c r="F256" s="121">
        <v>1</v>
      </c>
      <c r="G256" s="120">
        <f>'[1]1113'!$Z$33</f>
        <v>1489</v>
      </c>
      <c r="H256" s="55" t="s">
        <v>6</v>
      </c>
      <c r="I256" s="6">
        <v>1113</v>
      </c>
      <c r="J256" s="56">
        <f t="shared" si="3"/>
        <v>744.5</v>
      </c>
      <c r="K256" s="93"/>
    </row>
    <row r="257" spans="3:11" ht="15.75">
      <c r="C257" s="25" t="s">
        <v>510</v>
      </c>
      <c r="D257" s="117" t="str">
        <f>'[1]1113'!$B$29</f>
        <v>шафа фаїна дуб</v>
      </c>
      <c r="E257" s="114"/>
      <c r="F257" s="121">
        <v>1</v>
      </c>
      <c r="G257" s="120">
        <f>'[1]1113'!$Z$29</f>
        <v>1803</v>
      </c>
      <c r="H257" s="55" t="s">
        <v>6</v>
      </c>
      <c r="I257" s="6">
        <v>1113</v>
      </c>
      <c r="J257" s="56">
        <f t="shared" si="3"/>
        <v>901.5</v>
      </c>
      <c r="K257" s="93"/>
    </row>
    <row r="258" spans="3:11" ht="15.75">
      <c r="C258" s="25" t="s">
        <v>511</v>
      </c>
      <c r="D258" s="117" t="str">
        <f>'[1]1113'!$B$24</f>
        <v>стілець  офісний </v>
      </c>
      <c r="E258" s="114"/>
      <c r="F258" s="121">
        <v>6</v>
      </c>
      <c r="G258" s="120">
        <f>'[1]1113'!$Z$24</f>
        <v>2784</v>
      </c>
      <c r="H258" s="55" t="s">
        <v>6</v>
      </c>
      <c r="I258" s="6">
        <v>1113</v>
      </c>
      <c r="J258" s="56">
        <f t="shared" si="3"/>
        <v>1392</v>
      </c>
      <c r="K258" s="93"/>
    </row>
    <row r="259" spans="3:11" ht="15.75">
      <c r="C259" s="25" t="s">
        <v>512</v>
      </c>
      <c r="D259" s="117" t="str">
        <f>'[1]1113'!$B$21</f>
        <v>пенал 2 вільха</v>
      </c>
      <c r="E259" s="114"/>
      <c r="F259" s="121">
        <v>1</v>
      </c>
      <c r="G259" s="120">
        <f>'[1]1113'!$Z$21</f>
        <v>1203</v>
      </c>
      <c r="H259" s="55" t="s">
        <v>6</v>
      </c>
      <c r="I259" s="6">
        <v>1113</v>
      </c>
      <c r="J259" s="56">
        <f t="shared" si="3"/>
        <v>601.5</v>
      </c>
      <c r="K259" s="93"/>
    </row>
    <row r="260" spans="3:11" ht="15.75">
      <c r="C260" s="25" t="s">
        <v>513</v>
      </c>
      <c r="D260" s="113" t="s">
        <v>442</v>
      </c>
      <c r="E260" s="114"/>
      <c r="F260" s="121">
        <v>7</v>
      </c>
      <c r="G260" s="120">
        <v>41993</v>
      </c>
      <c r="H260" s="55" t="s">
        <v>6</v>
      </c>
      <c r="I260" s="6">
        <v>1113</v>
      </c>
      <c r="J260" s="56">
        <f t="shared" si="3"/>
        <v>20996.5</v>
      </c>
      <c r="K260" s="93"/>
    </row>
    <row r="261" spans="3:11" ht="15.75">
      <c r="C261" s="25" t="s">
        <v>514</v>
      </c>
      <c r="D261" s="113" t="s">
        <v>450</v>
      </c>
      <c r="E261" s="114"/>
      <c r="F261" s="115">
        <v>1</v>
      </c>
      <c r="G261" s="120">
        <v>1675</v>
      </c>
      <c r="H261" s="55" t="s">
        <v>6</v>
      </c>
      <c r="I261" s="6">
        <v>1113</v>
      </c>
      <c r="J261" s="56">
        <f t="shared" si="3"/>
        <v>837.5</v>
      </c>
      <c r="K261" s="93"/>
    </row>
    <row r="262" spans="3:11" ht="15.75">
      <c r="C262" s="25" t="s">
        <v>515</v>
      </c>
      <c r="D262" s="113" t="s">
        <v>451</v>
      </c>
      <c r="E262" s="114"/>
      <c r="F262" s="115">
        <v>1</v>
      </c>
      <c r="G262" s="120">
        <v>1060</v>
      </c>
      <c r="H262" s="55" t="s">
        <v>6</v>
      </c>
      <c r="I262" s="6">
        <v>1113</v>
      </c>
      <c r="J262" s="56">
        <f t="shared" si="3"/>
        <v>530</v>
      </c>
      <c r="K262" s="93"/>
    </row>
    <row r="263" spans="3:11" ht="15.75">
      <c r="C263" s="25" t="s">
        <v>516</v>
      </c>
      <c r="D263" s="113" t="s">
        <v>452</v>
      </c>
      <c r="E263" s="114"/>
      <c r="F263" s="115">
        <v>2</v>
      </c>
      <c r="G263" s="120">
        <v>1120</v>
      </c>
      <c r="H263" s="55" t="s">
        <v>6</v>
      </c>
      <c r="I263" s="6">
        <v>1113</v>
      </c>
      <c r="J263" s="56">
        <f t="shared" si="3"/>
        <v>560</v>
      </c>
      <c r="K263" s="93"/>
    </row>
    <row r="264" spans="3:11" ht="15.75">
      <c r="C264" s="25" t="s">
        <v>517</v>
      </c>
      <c r="D264" s="113" t="s">
        <v>453</v>
      </c>
      <c r="E264" s="114"/>
      <c r="F264" s="115">
        <v>1</v>
      </c>
      <c r="G264" s="120">
        <v>1150</v>
      </c>
      <c r="H264" s="55" t="s">
        <v>6</v>
      </c>
      <c r="I264" s="6">
        <v>1113</v>
      </c>
      <c r="J264" s="56">
        <f t="shared" si="3"/>
        <v>575</v>
      </c>
      <c r="K264" s="93"/>
    </row>
    <row r="265" spans="3:11" ht="15.75">
      <c r="C265" s="25" t="s">
        <v>518</v>
      </c>
      <c r="D265" s="117" t="str">
        <f>'[1]1113'!$B$46</f>
        <v> шафа КШ дуб сонома</v>
      </c>
      <c r="E265" s="114"/>
      <c r="F265" s="121">
        <v>1</v>
      </c>
      <c r="G265" s="120">
        <f>'[1]1113'!$AF$46</f>
        <v>1848</v>
      </c>
      <c r="H265" s="55" t="s">
        <v>6</v>
      </c>
      <c r="I265" s="6">
        <v>1113</v>
      </c>
      <c r="J265" s="56">
        <f t="shared" si="3"/>
        <v>924</v>
      </c>
      <c r="K265" s="93"/>
    </row>
    <row r="266" spans="3:11" ht="15.75">
      <c r="C266" s="25" t="s">
        <v>519</v>
      </c>
      <c r="D266" s="52" t="s">
        <v>455</v>
      </c>
      <c r="E266" s="55"/>
      <c r="F266" s="9">
        <v>12</v>
      </c>
      <c r="G266" s="37">
        <v>55200</v>
      </c>
      <c r="H266" s="55" t="s">
        <v>6</v>
      </c>
      <c r="I266" s="6">
        <v>1113</v>
      </c>
      <c r="J266" s="56">
        <f t="shared" si="3"/>
        <v>27600</v>
      </c>
      <c r="K266" s="93"/>
    </row>
    <row r="267" spans="3:11" ht="15.75">
      <c r="C267" s="25" t="s">
        <v>520</v>
      </c>
      <c r="D267" s="52" t="s">
        <v>456</v>
      </c>
      <c r="E267" s="55"/>
      <c r="F267" s="9">
        <v>12</v>
      </c>
      <c r="G267" s="37">
        <v>25200</v>
      </c>
      <c r="H267" s="55" t="s">
        <v>6</v>
      </c>
      <c r="I267" s="6">
        <v>1113</v>
      </c>
      <c r="J267" s="56">
        <f t="shared" si="3"/>
        <v>12600</v>
      </c>
      <c r="K267" s="93"/>
    </row>
    <row r="268" spans="3:11" ht="15.75">
      <c r="C268" s="25" t="s">
        <v>521</v>
      </c>
      <c r="D268" s="52" t="s">
        <v>457</v>
      </c>
      <c r="E268" s="55"/>
      <c r="F268" s="9">
        <v>12</v>
      </c>
      <c r="G268" s="37">
        <v>60000</v>
      </c>
      <c r="H268" s="55" t="s">
        <v>6</v>
      </c>
      <c r="I268" s="6">
        <v>1113</v>
      </c>
      <c r="J268" s="56">
        <f t="shared" si="3"/>
        <v>30000</v>
      </c>
      <c r="K268" s="93"/>
    </row>
    <row r="269" spans="3:11" ht="15.75">
      <c r="C269" s="25" t="s">
        <v>522</v>
      </c>
      <c r="D269" s="52" t="s">
        <v>458</v>
      </c>
      <c r="E269" s="55"/>
      <c r="F269" s="9">
        <v>1</v>
      </c>
      <c r="G269" s="37">
        <v>3300</v>
      </c>
      <c r="H269" s="55" t="s">
        <v>6</v>
      </c>
      <c r="I269" s="6">
        <v>1113</v>
      </c>
      <c r="J269" s="56">
        <f t="shared" si="3"/>
        <v>1650</v>
      </c>
      <c r="K269" s="93"/>
    </row>
    <row r="270" spans="3:11" ht="15.75">
      <c r="C270" s="25" t="s">
        <v>523</v>
      </c>
      <c r="D270" s="52" t="s">
        <v>460</v>
      </c>
      <c r="E270" s="55"/>
      <c r="F270" s="9">
        <v>2</v>
      </c>
      <c r="G270" s="37">
        <f>5999+5999</f>
        <v>11998</v>
      </c>
      <c r="H270" s="55" t="s">
        <v>6</v>
      </c>
      <c r="I270" s="6">
        <v>1113</v>
      </c>
      <c r="J270" s="56">
        <f t="shared" si="3"/>
        <v>5999</v>
      </c>
      <c r="K270" s="93"/>
    </row>
    <row r="271" spans="3:11" ht="15.75">
      <c r="C271" s="25" t="s">
        <v>524</v>
      </c>
      <c r="D271" s="52" t="s">
        <v>461</v>
      </c>
      <c r="E271" s="55"/>
      <c r="F271" s="9">
        <v>1</v>
      </c>
      <c r="G271" s="37">
        <v>5900</v>
      </c>
      <c r="H271" s="55" t="s">
        <v>6</v>
      </c>
      <c r="I271" s="6">
        <v>1113</v>
      </c>
      <c r="J271" s="56">
        <f t="shared" si="3"/>
        <v>2950</v>
      </c>
      <c r="K271" s="93"/>
    </row>
    <row r="272" spans="3:11" ht="15.75">
      <c r="C272" s="25" t="s">
        <v>526</v>
      </c>
      <c r="D272" s="52" t="s">
        <v>527</v>
      </c>
      <c r="E272" s="55"/>
      <c r="F272" s="9">
        <v>1</v>
      </c>
      <c r="G272" s="37">
        <v>4999</v>
      </c>
      <c r="H272" s="55" t="s">
        <v>6</v>
      </c>
      <c r="I272" s="6">
        <v>1114</v>
      </c>
      <c r="J272" s="56">
        <f t="shared" si="3"/>
        <v>2499.5</v>
      </c>
      <c r="K272" s="93"/>
    </row>
    <row r="273" spans="3:11" ht="15.75">
      <c r="C273" s="25"/>
      <c r="D273" s="52"/>
      <c r="E273" s="55"/>
      <c r="F273" s="9"/>
      <c r="G273" s="37"/>
      <c r="H273" s="55"/>
      <c r="I273" s="6"/>
      <c r="J273" s="56"/>
      <c r="K273" s="93"/>
    </row>
    <row r="274" spans="3:11" ht="26.25" customHeight="1">
      <c r="C274" s="25"/>
      <c r="D274" s="21" t="s">
        <v>454</v>
      </c>
      <c r="E274" s="10"/>
      <c r="F274" s="98">
        <f>SUM(F76:F272)</f>
        <v>495.01</v>
      </c>
      <c r="G274" s="98">
        <f>SUM(G76:G272)</f>
        <v>409623</v>
      </c>
      <c r="H274" s="55"/>
      <c r="I274" s="6"/>
      <c r="J274" s="98">
        <f>SUM(J76:J272)</f>
        <v>240622</v>
      </c>
      <c r="K274" s="93"/>
    </row>
    <row r="275" spans="3:11" ht="12.75" customHeight="1">
      <c r="C275" s="187" t="s">
        <v>397</v>
      </c>
      <c r="D275" s="188"/>
      <c r="E275" s="188"/>
      <c r="F275" s="188"/>
      <c r="G275" s="188"/>
      <c r="H275" s="188"/>
      <c r="I275" s="188"/>
      <c r="J275" s="144"/>
      <c r="K275" s="147"/>
    </row>
    <row r="276" spans="3:13" ht="12.75">
      <c r="C276" s="25" t="s">
        <v>14</v>
      </c>
      <c r="D276" s="52" t="s">
        <v>170</v>
      </c>
      <c r="E276" s="55" t="s">
        <v>152</v>
      </c>
      <c r="F276" s="55">
        <v>10</v>
      </c>
      <c r="G276" s="54">
        <v>110</v>
      </c>
      <c r="H276" s="6" t="s">
        <v>6</v>
      </c>
      <c r="I276" s="44">
        <v>1114</v>
      </c>
      <c r="J276" s="56">
        <f>G276</f>
        <v>110</v>
      </c>
      <c r="K276" s="90"/>
      <c r="L276" s="30"/>
      <c r="M276" s="30"/>
    </row>
    <row r="277" spans="3:13" ht="12.75">
      <c r="C277" s="25" t="s">
        <v>15</v>
      </c>
      <c r="D277" s="52" t="s">
        <v>171</v>
      </c>
      <c r="E277" s="55" t="s">
        <v>152</v>
      </c>
      <c r="F277" s="55">
        <v>2</v>
      </c>
      <c r="G277" s="54">
        <v>230</v>
      </c>
      <c r="H277" s="6" t="s">
        <v>6</v>
      </c>
      <c r="I277" s="44">
        <v>1114</v>
      </c>
      <c r="J277" s="56">
        <f aca="true" t="shared" si="4" ref="J277:J303">G277</f>
        <v>230</v>
      </c>
      <c r="K277" s="90"/>
      <c r="L277" s="30"/>
      <c r="M277" s="30"/>
    </row>
    <row r="278" spans="3:13" ht="12.75">
      <c r="C278" s="25" t="s">
        <v>16</v>
      </c>
      <c r="D278" s="52" t="s">
        <v>91</v>
      </c>
      <c r="E278" s="55" t="s">
        <v>152</v>
      </c>
      <c r="F278" s="55">
        <v>3</v>
      </c>
      <c r="G278" s="54">
        <v>44</v>
      </c>
      <c r="H278" s="6" t="s">
        <v>6</v>
      </c>
      <c r="I278" s="44">
        <v>1114</v>
      </c>
      <c r="J278" s="56">
        <f t="shared" si="4"/>
        <v>44</v>
      </c>
      <c r="K278" s="90"/>
      <c r="L278" s="30"/>
      <c r="M278" s="30"/>
    </row>
    <row r="279" spans="3:13" ht="12.75">
      <c r="C279" s="25" t="s">
        <v>17</v>
      </c>
      <c r="D279" s="52" t="s">
        <v>172</v>
      </c>
      <c r="E279" s="55" t="s">
        <v>152</v>
      </c>
      <c r="F279" s="55">
        <v>2</v>
      </c>
      <c r="G279" s="54">
        <v>9</v>
      </c>
      <c r="H279" s="6" t="s">
        <v>6</v>
      </c>
      <c r="I279" s="44">
        <v>1114</v>
      </c>
      <c r="J279" s="56">
        <f t="shared" si="4"/>
        <v>9</v>
      </c>
      <c r="K279" s="90"/>
      <c r="L279" s="30"/>
      <c r="M279" s="30"/>
    </row>
    <row r="280" spans="3:13" ht="12.75">
      <c r="C280" s="25" t="s">
        <v>18</v>
      </c>
      <c r="D280" s="52" t="s">
        <v>173</v>
      </c>
      <c r="E280" s="55" t="s">
        <v>150</v>
      </c>
      <c r="F280" s="55">
        <v>3</v>
      </c>
      <c r="G280" s="54">
        <v>19</v>
      </c>
      <c r="H280" s="6" t="s">
        <v>6</v>
      </c>
      <c r="I280" s="44">
        <v>1114</v>
      </c>
      <c r="J280" s="56">
        <f t="shared" si="4"/>
        <v>19</v>
      </c>
      <c r="K280" s="90"/>
      <c r="L280" s="30"/>
      <c r="M280" s="30"/>
    </row>
    <row r="281" spans="3:13" ht="12.75">
      <c r="C281" s="25" t="s">
        <v>19</v>
      </c>
      <c r="D281" s="52" t="s">
        <v>91</v>
      </c>
      <c r="E281" s="55" t="s">
        <v>150</v>
      </c>
      <c r="F281" s="55">
        <v>5</v>
      </c>
      <c r="G281" s="54">
        <v>90</v>
      </c>
      <c r="H281" s="6" t="s">
        <v>6</v>
      </c>
      <c r="I281" s="44">
        <v>1114</v>
      </c>
      <c r="J281" s="56">
        <f t="shared" si="4"/>
        <v>90</v>
      </c>
      <c r="K281" s="90"/>
      <c r="L281" s="30"/>
      <c r="M281" s="30"/>
    </row>
    <row r="282" spans="3:13" ht="12.75">
      <c r="C282" s="25" t="s">
        <v>20</v>
      </c>
      <c r="D282" s="52" t="s">
        <v>174</v>
      </c>
      <c r="E282" s="55" t="s">
        <v>150</v>
      </c>
      <c r="F282" s="55">
        <v>2</v>
      </c>
      <c r="G282" s="54">
        <v>36</v>
      </c>
      <c r="H282" s="6" t="s">
        <v>6</v>
      </c>
      <c r="I282" s="44">
        <v>1114</v>
      </c>
      <c r="J282" s="56">
        <f t="shared" si="4"/>
        <v>36</v>
      </c>
      <c r="K282" s="90"/>
      <c r="L282" s="30"/>
      <c r="M282" s="30"/>
    </row>
    <row r="283" spans="3:13" ht="12.75">
      <c r="C283" s="25" t="s">
        <v>21</v>
      </c>
      <c r="D283" s="52" t="s">
        <v>172</v>
      </c>
      <c r="E283" s="55" t="s">
        <v>150</v>
      </c>
      <c r="F283" s="55">
        <v>4</v>
      </c>
      <c r="G283" s="54">
        <v>17</v>
      </c>
      <c r="H283" s="6" t="s">
        <v>6</v>
      </c>
      <c r="I283" s="44">
        <v>1114</v>
      </c>
      <c r="J283" s="56">
        <f t="shared" si="4"/>
        <v>17</v>
      </c>
      <c r="K283" s="90"/>
      <c r="L283" s="30"/>
      <c r="M283" s="30"/>
    </row>
    <row r="284" spans="3:13" ht="12.75">
      <c r="C284" s="25" t="s">
        <v>22</v>
      </c>
      <c r="D284" s="52" t="s">
        <v>88</v>
      </c>
      <c r="E284" s="55" t="s">
        <v>150</v>
      </c>
      <c r="F284" s="55">
        <v>1</v>
      </c>
      <c r="G284" s="54">
        <v>47</v>
      </c>
      <c r="H284" s="6" t="s">
        <v>6</v>
      </c>
      <c r="I284" s="44">
        <v>1114</v>
      </c>
      <c r="J284" s="56">
        <f t="shared" si="4"/>
        <v>47</v>
      </c>
      <c r="K284" s="90"/>
      <c r="L284" s="30"/>
      <c r="M284" s="30"/>
    </row>
    <row r="285" spans="3:13" ht="12.75">
      <c r="C285" s="25" t="s">
        <v>23</v>
      </c>
      <c r="D285" s="52" t="s">
        <v>181</v>
      </c>
      <c r="E285" s="55" t="s">
        <v>167</v>
      </c>
      <c r="F285" s="55">
        <v>1</v>
      </c>
      <c r="G285" s="54">
        <v>50</v>
      </c>
      <c r="H285" s="6" t="s">
        <v>6</v>
      </c>
      <c r="I285" s="44">
        <v>1114</v>
      </c>
      <c r="J285" s="56">
        <f t="shared" si="4"/>
        <v>50</v>
      </c>
      <c r="K285" s="90"/>
      <c r="L285" s="30"/>
      <c r="M285" s="30"/>
    </row>
    <row r="286" spans="3:13" ht="12.75">
      <c r="C286" s="25" t="s">
        <v>24</v>
      </c>
      <c r="D286" s="52" t="s">
        <v>182</v>
      </c>
      <c r="E286" s="55" t="s">
        <v>167</v>
      </c>
      <c r="F286" s="55">
        <v>2</v>
      </c>
      <c r="G286" s="54">
        <v>82</v>
      </c>
      <c r="H286" s="6" t="s">
        <v>6</v>
      </c>
      <c r="I286" s="44">
        <v>1114</v>
      </c>
      <c r="J286" s="56">
        <f t="shared" si="4"/>
        <v>82</v>
      </c>
      <c r="K286" s="90"/>
      <c r="L286" s="30"/>
      <c r="M286" s="30"/>
    </row>
    <row r="287" spans="3:13" ht="12.75">
      <c r="C287" s="25" t="s">
        <v>25</v>
      </c>
      <c r="D287" s="52" t="s">
        <v>170</v>
      </c>
      <c r="E287" s="55" t="s">
        <v>166</v>
      </c>
      <c r="F287" s="55">
        <v>13</v>
      </c>
      <c r="G287" s="54">
        <v>40</v>
      </c>
      <c r="H287" s="6" t="s">
        <v>6</v>
      </c>
      <c r="I287" s="44">
        <v>1114</v>
      </c>
      <c r="J287" s="56">
        <f t="shared" si="4"/>
        <v>40</v>
      </c>
      <c r="K287" s="90"/>
      <c r="L287" s="30"/>
      <c r="M287" s="30"/>
    </row>
    <row r="288" spans="3:13" ht="15">
      <c r="C288" s="25" t="s">
        <v>26</v>
      </c>
      <c r="D288" s="52" t="s">
        <v>174</v>
      </c>
      <c r="E288" s="55" t="s">
        <v>166</v>
      </c>
      <c r="F288" s="55">
        <v>3</v>
      </c>
      <c r="G288" s="54">
        <v>74</v>
      </c>
      <c r="H288" s="6" t="s">
        <v>6</v>
      </c>
      <c r="I288" s="44">
        <v>1114</v>
      </c>
      <c r="J288" s="56">
        <f t="shared" si="4"/>
        <v>74</v>
      </c>
      <c r="K288" s="88"/>
      <c r="L288" s="30"/>
      <c r="M288" s="30"/>
    </row>
    <row r="289" spans="3:13" ht="15">
      <c r="C289" s="25" t="s">
        <v>27</v>
      </c>
      <c r="D289" s="52" t="s">
        <v>91</v>
      </c>
      <c r="E289" s="55" t="s">
        <v>166</v>
      </c>
      <c r="F289" s="55">
        <v>14</v>
      </c>
      <c r="G289" s="54">
        <v>166</v>
      </c>
      <c r="H289" s="6" t="s">
        <v>6</v>
      </c>
      <c r="I289" s="44">
        <v>1114</v>
      </c>
      <c r="J289" s="56">
        <f t="shared" si="4"/>
        <v>166</v>
      </c>
      <c r="K289" s="88"/>
      <c r="L289" s="30"/>
      <c r="M289" s="30"/>
    </row>
    <row r="290" spans="3:13" ht="15">
      <c r="C290" s="25" t="s">
        <v>28</v>
      </c>
      <c r="D290" s="52" t="s">
        <v>175</v>
      </c>
      <c r="E290" s="55" t="s">
        <v>166</v>
      </c>
      <c r="F290" s="55">
        <v>5</v>
      </c>
      <c r="G290" s="54">
        <v>117</v>
      </c>
      <c r="H290" s="6" t="s">
        <v>6</v>
      </c>
      <c r="I290" s="44">
        <v>1114</v>
      </c>
      <c r="J290" s="56">
        <f t="shared" si="4"/>
        <v>117</v>
      </c>
      <c r="K290" s="88"/>
      <c r="L290" s="30"/>
      <c r="M290" s="30"/>
    </row>
    <row r="291" spans="3:13" ht="15">
      <c r="C291" s="25" t="s">
        <v>29</v>
      </c>
      <c r="D291" s="52" t="s">
        <v>172</v>
      </c>
      <c r="E291" s="55" t="s">
        <v>166</v>
      </c>
      <c r="F291" s="55">
        <v>12</v>
      </c>
      <c r="G291" s="54">
        <v>57</v>
      </c>
      <c r="H291" s="6" t="s">
        <v>6</v>
      </c>
      <c r="I291" s="44">
        <v>1114</v>
      </c>
      <c r="J291" s="56">
        <f t="shared" si="4"/>
        <v>57</v>
      </c>
      <c r="K291" s="88"/>
      <c r="L291" s="30"/>
      <c r="M291" s="30"/>
    </row>
    <row r="292" spans="3:13" ht="15">
      <c r="C292" s="25" t="s">
        <v>30</v>
      </c>
      <c r="D292" s="52" t="s">
        <v>176</v>
      </c>
      <c r="E292" s="55" t="s">
        <v>166</v>
      </c>
      <c r="F292" s="55">
        <v>1</v>
      </c>
      <c r="G292" s="54">
        <v>66</v>
      </c>
      <c r="H292" s="6" t="s">
        <v>6</v>
      </c>
      <c r="I292" s="44">
        <v>1114</v>
      </c>
      <c r="J292" s="56">
        <f t="shared" si="4"/>
        <v>66</v>
      </c>
      <c r="K292" s="88"/>
      <c r="L292" s="30"/>
      <c r="M292" s="30"/>
    </row>
    <row r="293" spans="3:13" ht="15">
      <c r="C293" s="25" t="s">
        <v>31</v>
      </c>
      <c r="D293" s="52" t="s">
        <v>90</v>
      </c>
      <c r="E293" s="55" t="s">
        <v>166</v>
      </c>
      <c r="F293" s="55">
        <v>2</v>
      </c>
      <c r="G293" s="54">
        <v>58</v>
      </c>
      <c r="H293" s="6" t="s">
        <v>6</v>
      </c>
      <c r="I293" s="44">
        <v>1114</v>
      </c>
      <c r="J293" s="56">
        <f t="shared" si="4"/>
        <v>58</v>
      </c>
      <c r="K293" s="88"/>
      <c r="L293" s="30"/>
      <c r="M293" s="30"/>
    </row>
    <row r="294" spans="3:13" ht="15">
      <c r="C294" s="25" t="s">
        <v>32</v>
      </c>
      <c r="D294" s="52" t="s">
        <v>89</v>
      </c>
      <c r="E294" s="55" t="s">
        <v>166</v>
      </c>
      <c r="F294" s="55">
        <v>2</v>
      </c>
      <c r="G294" s="54">
        <v>9</v>
      </c>
      <c r="H294" s="6" t="s">
        <v>6</v>
      </c>
      <c r="I294" s="44">
        <v>1114</v>
      </c>
      <c r="J294" s="56">
        <f t="shared" si="4"/>
        <v>9</v>
      </c>
      <c r="K294" s="88"/>
      <c r="L294" s="30"/>
      <c r="M294" s="30"/>
    </row>
    <row r="295" spans="3:13" ht="15">
      <c r="C295" s="25" t="s">
        <v>33</v>
      </c>
      <c r="D295" s="52" t="s">
        <v>177</v>
      </c>
      <c r="E295" s="55" t="s">
        <v>166</v>
      </c>
      <c r="F295" s="55">
        <v>20</v>
      </c>
      <c r="G295" s="54">
        <v>700</v>
      </c>
      <c r="H295" s="6" t="s">
        <v>6</v>
      </c>
      <c r="I295" s="44">
        <v>1114</v>
      </c>
      <c r="J295" s="56">
        <f t="shared" si="4"/>
        <v>700</v>
      </c>
      <c r="K295" s="88"/>
      <c r="L295" s="30"/>
      <c r="M295" s="30"/>
    </row>
    <row r="296" spans="3:13" ht="15">
      <c r="C296" s="25" t="s">
        <v>34</v>
      </c>
      <c r="D296" s="52" t="s">
        <v>178</v>
      </c>
      <c r="E296" s="55" t="s">
        <v>166</v>
      </c>
      <c r="F296" s="55">
        <v>3.4</v>
      </c>
      <c r="G296" s="54">
        <v>91</v>
      </c>
      <c r="H296" s="6" t="s">
        <v>6</v>
      </c>
      <c r="I296" s="44">
        <v>1114</v>
      </c>
      <c r="J296" s="56">
        <f t="shared" si="4"/>
        <v>91</v>
      </c>
      <c r="K296" s="88"/>
      <c r="L296" s="30"/>
      <c r="M296" s="30"/>
    </row>
    <row r="297" spans="3:13" ht="15">
      <c r="C297" s="25" t="s">
        <v>35</v>
      </c>
      <c r="D297" s="52" t="s">
        <v>170</v>
      </c>
      <c r="E297" s="55" t="s">
        <v>151</v>
      </c>
      <c r="F297" s="55">
        <v>2</v>
      </c>
      <c r="G297" s="54">
        <v>59</v>
      </c>
      <c r="H297" s="6" t="s">
        <v>6</v>
      </c>
      <c r="I297" s="44">
        <v>1114</v>
      </c>
      <c r="J297" s="56">
        <f t="shared" si="4"/>
        <v>59</v>
      </c>
      <c r="K297" s="88"/>
      <c r="L297" s="30"/>
      <c r="M297" s="30"/>
    </row>
    <row r="298" spans="3:13" ht="15">
      <c r="C298" s="25" t="s">
        <v>36</v>
      </c>
      <c r="D298" s="52" t="s">
        <v>88</v>
      </c>
      <c r="E298" s="55" t="s">
        <v>151</v>
      </c>
      <c r="F298" s="55">
        <v>1</v>
      </c>
      <c r="G298" s="54">
        <v>48</v>
      </c>
      <c r="H298" s="6" t="s">
        <v>6</v>
      </c>
      <c r="I298" s="44">
        <v>1114</v>
      </c>
      <c r="J298" s="56">
        <f t="shared" si="4"/>
        <v>48</v>
      </c>
      <c r="K298" s="88"/>
      <c r="L298" s="30"/>
      <c r="M298" s="30"/>
    </row>
    <row r="299" spans="3:13" ht="15">
      <c r="C299" s="25" t="s">
        <v>37</v>
      </c>
      <c r="D299" s="52" t="s">
        <v>91</v>
      </c>
      <c r="E299" s="55" t="s">
        <v>151</v>
      </c>
      <c r="F299" s="55">
        <v>5</v>
      </c>
      <c r="G299" s="54">
        <v>70</v>
      </c>
      <c r="H299" s="6" t="s">
        <v>6</v>
      </c>
      <c r="I299" s="44">
        <v>1114</v>
      </c>
      <c r="J299" s="56">
        <f t="shared" si="4"/>
        <v>70</v>
      </c>
      <c r="K299" s="88"/>
      <c r="L299" s="30"/>
      <c r="M299" s="30"/>
    </row>
    <row r="300" spans="3:13" ht="15">
      <c r="C300" s="25" t="s">
        <v>38</v>
      </c>
      <c r="D300" s="52" t="s">
        <v>89</v>
      </c>
      <c r="E300" s="55" t="s">
        <v>151</v>
      </c>
      <c r="F300" s="55">
        <v>4</v>
      </c>
      <c r="G300" s="54">
        <v>10</v>
      </c>
      <c r="H300" s="6" t="s">
        <v>6</v>
      </c>
      <c r="I300" s="44">
        <v>1114</v>
      </c>
      <c r="J300" s="56">
        <f t="shared" si="4"/>
        <v>10</v>
      </c>
      <c r="K300" s="88"/>
      <c r="L300" s="30"/>
      <c r="M300" s="30"/>
    </row>
    <row r="301" spans="3:13" ht="15">
      <c r="C301" s="25" t="s">
        <v>39</v>
      </c>
      <c r="D301" s="52" t="s">
        <v>180</v>
      </c>
      <c r="E301" s="55" t="s">
        <v>151</v>
      </c>
      <c r="F301" s="55">
        <v>2</v>
      </c>
      <c r="G301" s="54">
        <v>140</v>
      </c>
      <c r="H301" s="6" t="s">
        <v>6</v>
      </c>
      <c r="I301" s="44">
        <v>1114</v>
      </c>
      <c r="J301" s="56">
        <f t="shared" si="4"/>
        <v>140</v>
      </c>
      <c r="K301" s="88"/>
      <c r="L301" s="30"/>
      <c r="M301" s="30"/>
    </row>
    <row r="302" spans="3:13" ht="15">
      <c r="C302" s="25" t="s">
        <v>40</v>
      </c>
      <c r="D302" s="52" t="s">
        <v>91</v>
      </c>
      <c r="E302" s="55" t="s">
        <v>157</v>
      </c>
      <c r="F302" s="55">
        <v>1</v>
      </c>
      <c r="G302" s="54">
        <v>35</v>
      </c>
      <c r="H302" s="6" t="s">
        <v>6</v>
      </c>
      <c r="I302" s="44">
        <v>1114</v>
      </c>
      <c r="J302" s="56">
        <f t="shared" si="4"/>
        <v>35</v>
      </c>
      <c r="K302" s="88"/>
      <c r="L302" s="30"/>
      <c r="M302" s="30"/>
    </row>
    <row r="303" spans="3:13" ht="15">
      <c r="C303" s="25" t="s">
        <v>41</v>
      </c>
      <c r="D303" s="52" t="s">
        <v>179</v>
      </c>
      <c r="E303" s="55" t="s">
        <v>157</v>
      </c>
      <c r="F303" s="55">
        <v>3</v>
      </c>
      <c r="G303" s="54">
        <v>240</v>
      </c>
      <c r="H303" s="6" t="s">
        <v>6</v>
      </c>
      <c r="I303" s="44">
        <v>1114</v>
      </c>
      <c r="J303" s="56">
        <f t="shared" si="4"/>
        <v>240</v>
      </c>
      <c r="K303" s="88"/>
      <c r="L303" s="30"/>
      <c r="M303" s="30"/>
    </row>
    <row r="304" spans="3:13" ht="15">
      <c r="C304" s="25" t="s">
        <v>42</v>
      </c>
      <c r="D304" s="83" t="s">
        <v>399</v>
      </c>
      <c r="E304" s="55" t="s">
        <v>148</v>
      </c>
      <c r="F304" s="85">
        <v>2</v>
      </c>
      <c r="G304" s="86">
        <v>452</v>
      </c>
      <c r="H304" s="6" t="s">
        <v>6</v>
      </c>
      <c r="I304" s="44">
        <v>1114</v>
      </c>
      <c r="J304" s="56">
        <f aca="true" t="shared" si="5" ref="J304:J309">G304/2</f>
        <v>226</v>
      </c>
      <c r="K304" s="88"/>
      <c r="L304" s="30"/>
      <c r="M304" s="30"/>
    </row>
    <row r="305" spans="3:13" ht="15">
      <c r="C305" s="25" t="s">
        <v>43</v>
      </c>
      <c r="D305" s="83" t="s">
        <v>400</v>
      </c>
      <c r="E305" s="55" t="s">
        <v>148</v>
      </c>
      <c r="F305" s="85">
        <v>2</v>
      </c>
      <c r="G305" s="86">
        <v>140</v>
      </c>
      <c r="H305" s="6" t="s">
        <v>6</v>
      </c>
      <c r="I305" s="44">
        <v>1114</v>
      </c>
      <c r="J305" s="56">
        <f t="shared" si="5"/>
        <v>70</v>
      </c>
      <c r="K305" s="88"/>
      <c r="L305" s="30"/>
      <c r="M305" s="30"/>
    </row>
    <row r="306" spans="3:13" ht="15">
      <c r="C306" s="25" t="s">
        <v>44</v>
      </c>
      <c r="D306" s="83" t="s">
        <v>401</v>
      </c>
      <c r="E306" s="55" t="s">
        <v>148</v>
      </c>
      <c r="F306" s="85">
        <v>2</v>
      </c>
      <c r="G306" s="86">
        <v>340</v>
      </c>
      <c r="H306" s="6" t="s">
        <v>6</v>
      </c>
      <c r="I306" s="44">
        <v>1114</v>
      </c>
      <c r="J306" s="56">
        <f t="shared" si="5"/>
        <v>170</v>
      </c>
      <c r="K306" s="88"/>
      <c r="L306" s="30"/>
      <c r="M306" s="30"/>
    </row>
    <row r="307" spans="3:13" ht="15">
      <c r="C307" s="25" t="s">
        <v>45</v>
      </c>
      <c r="D307" s="83" t="s">
        <v>402</v>
      </c>
      <c r="E307" s="55" t="s">
        <v>148</v>
      </c>
      <c r="F307" s="85">
        <v>2</v>
      </c>
      <c r="G307" s="86">
        <v>390</v>
      </c>
      <c r="H307" s="6" t="s">
        <v>6</v>
      </c>
      <c r="I307" s="44">
        <v>1114</v>
      </c>
      <c r="J307" s="56">
        <f t="shared" si="5"/>
        <v>195</v>
      </c>
      <c r="K307" s="88"/>
      <c r="L307" s="30"/>
      <c r="M307" s="30"/>
    </row>
    <row r="308" spans="3:13" ht="15">
      <c r="C308" s="25" t="s">
        <v>46</v>
      </c>
      <c r="D308" s="84" t="s">
        <v>403</v>
      </c>
      <c r="E308" s="55" t="s">
        <v>148</v>
      </c>
      <c r="F308" s="87">
        <v>2</v>
      </c>
      <c r="G308" s="86">
        <v>138</v>
      </c>
      <c r="H308" s="6" t="s">
        <v>6</v>
      </c>
      <c r="I308" s="44">
        <v>1114</v>
      </c>
      <c r="J308" s="56">
        <f t="shared" si="5"/>
        <v>69</v>
      </c>
      <c r="K308" s="88"/>
      <c r="L308" s="30"/>
      <c r="M308" s="30"/>
    </row>
    <row r="309" spans="3:13" ht="15">
      <c r="C309" s="25" t="s">
        <v>47</v>
      </c>
      <c r="D309" s="84" t="s">
        <v>404</v>
      </c>
      <c r="E309" s="55" t="s">
        <v>148</v>
      </c>
      <c r="F309" s="87">
        <v>2</v>
      </c>
      <c r="G309" s="86">
        <v>80</v>
      </c>
      <c r="H309" s="6" t="s">
        <v>6</v>
      </c>
      <c r="I309" s="44">
        <v>1114</v>
      </c>
      <c r="J309" s="56">
        <f t="shared" si="5"/>
        <v>40</v>
      </c>
      <c r="K309" s="88"/>
      <c r="L309" s="30"/>
      <c r="M309" s="30"/>
    </row>
    <row r="310" spans="3:13" ht="15">
      <c r="C310" s="25"/>
      <c r="D310" s="52"/>
      <c r="E310" s="55"/>
      <c r="F310" s="55"/>
      <c r="G310" s="54"/>
      <c r="H310" s="6"/>
      <c r="I310" s="44"/>
      <c r="J310" s="56"/>
      <c r="K310" s="88"/>
      <c r="L310" s="30"/>
      <c r="M310" s="30"/>
    </row>
    <row r="311" spans="3:13" ht="15">
      <c r="C311" s="25"/>
      <c r="D311" s="52"/>
      <c r="E311" s="55"/>
      <c r="F311" s="55"/>
      <c r="G311" s="54"/>
      <c r="H311" s="6"/>
      <c r="I311" s="44"/>
      <c r="J311" s="56"/>
      <c r="K311" s="88"/>
      <c r="L311" s="30"/>
      <c r="M311" s="30"/>
    </row>
    <row r="312" spans="3:13" ht="12.75">
      <c r="C312" s="25"/>
      <c r="D312" s="22" t="s">
        <v>362</v>
      </c>
      <c r="E312" s="24"/>
      <c r="F312" s="23">
        <f>SUM(F276:F310)</f>
        <v>140.4</v>
      </c>
      <c r="G312" s="23">
        <f>SUM(G276:G310)</f>
        <v>4254</v>
      </c>
      <c r="H312" s="23"/>
      <c r="I312" s="23"/>
      <c r="J312" s="23">
        <f>SUM(J276:J310)</f>
        <v>3484</v>
      </c>
      <c r="K312" s="89"/>
      <c r="L312" s="30"/>
      <c r="M312" s="30"/>
    </row>
    <row r="313" spans="3:13" ht="12.75" customHeight="1">
      <c r="C313" s="187" t="s">
        <v>672</v>
      </c>
      <c r="D313" s="188"/>
      <c r="E313" s="188"/>
      <c r="F313" s="188"/>
      <c r="G313" s="188"/>
      <c r="H313" s="188"/>
      <c r="I313" s="188"/>
      <c r="J313" s="188"/>
      <c r="K313" s="147"/>
      <c r="L313" s="30"/>
      <c r="M313" s="30"/>
    </row>
    <row r="314" spans="3:13" ht="12.75">
      <c r="C314" s="25" t="s">
        <v>14</v>
      </c>
      <c r="D314" s="52" t="s">
        <v>525</v>
      </c>
      <c r="E314" s="55"/>
      <c r="F314" s="55">
        <v>1</v>
      </c>
      <c r="G314" s="54">
        <v>340</v>
      </c>
      <c r="H314" s="6" t="s">
        <v>6</v>
      </c>
      <c r="I314" s="44">
        <v>1112</v>
      </c>
      <c r="J314" s="56">
        <v>170</v>
      </c>
      <c r="K314" s="89"/>
      <c r="L314" s="30"/>
      <c r="M314" s="30"/>
    </row>
    <row r="315" spans="3:13" ht="12.75">
      <c r="C315" s="25"/>
      <c r="D315" s="52"/>
      <c r="E315" s="55"/>
      <c r="F315" s="55"/>
      <c r="G315" s="54"/>
      <c r="H315" s="6"/>
      <c r="I315" s="44"/>
      <c r="J315" s="56"/>
      <c r="K315" s="89"/>
      <c r="L315" s="30"/>
      <c r="M315" s="30"/>
    </row>
    <row r="316" spans="3:13" ht="12.75">
      <c r="C316" s="25"/>
      <c r="D316" s="22" t="s">
        <v>459</v>
      </c>
      <c r="E316" s="55"/>
      <c r="F316" s="97">
        <f>SUM(F314:F315)</f>
        <v>1</v>
      </c>
      <c r="G316" s="23">
        <f>SUM(G314:G315)</f>
        <v>340</v>
      </c>
      <c r="H316" s="23"/>
      <c r="I316" s="23"/>
      <c r="J316" s="23">
        <f>SUM(J314:J315)</f>
        <v>170</v>
      </c>
      <c r="K316" s="89"/>
      <c r="L316" s="30"/>
      <c r="M316" s="30"/>
    </row>
    <row r="317" spans="3:13" ht="30.75" customHeight="1">
      <c r="C317" s="195" t="s">
        <v>687</v>
      </c>
      <c r="D317" s="196"/>
      <c r="E317" s="196"/>
      <c r="F317" s="65">
        <f>F316+F312+F274</f>
        <v>636.41</v>
      </c>
      <c r="G317" s="65">
        <f>G316+G312+G274</f>
        <v>414217</v>
      </c>
      <c r="H317" s="66"/>
      <c r="I317" s="66"/>
      <c r="J317" s="65">
        <f>J316+J312+J274</f>
        <v>244276</v>
      </c>
      <c r="K317" s="30"/>
      <c r="L317" s="30"/>
      <c r="M317" s="30"/>
    </row>
    <row r="318" spans="3:13" ht="18" customHeight="1">
      <c r="C318" s="162"/>
      <c r="D318" s="162"/>
      <c r="E318" s="162"/>
      <c r="F318" s="66"/>
      <c r="G318" s="66"/>
      <c r="H318" s="66"/>
      <c r="I318" s="66"/>
      <c r="J318" s="66"/>
      <c r="K318" s="30"/>
      <c r="L318" s="30"/>
      <c r="M318" s="30"/>
    </row>
    <row r="319" spans="3:13" ht="14.25" customHeight="1">
      <c r="C319" s="162"/>
      <c r="D319" s="203" t="s">
        <v>700</v>
      </c>
      <c r="E319" s="203"/>
      <c r="F319" s="203"/>
      <c r="G319" s="203"/>
      <c r="H319" s="203"/>
      <c r="I319" s="203"/>
      <c r="J319" s="66"/>
      <c r="K319" s="30"/>
      <c r="L319" s="30"/>
      <c r="M319" s="30"/>
    </row>
    <row r="320" spans="3:13" ht="13.5" customHeight="1">
      <c r="C320" s="162"/>
      <c r="D320" s="200" t="s">
        <v>701</v>
      </c>
      <c r="E320" s="200"/>
      <c r="F320" s="200"/>
      <c r="G320" s="200"/>
      <c r="H320" s="200"/>
      <c r="I320" s="200"/>
      <c r="J320" s="66"/>
      <c r="K320" s="30"/>
      <c r="L320" s="30"/>
      <c r="M320" s="30"/>
    </row>
    <row r="321" spans="3:13" ht="15" customHeight="1">
      <c r="C321" s="162"/>
      <c r="D321" s="200" t="s">
        <v>702</v>
      </c>
      <c r="E321" s="200"/>
      <c r="F321" s="200"/>
      <c r="G321" s="200"/>
      <c r="H321" s="200"/>
      <c r="I321" s="200"/>
      <c r="J321" s="66"/>
      <c r="K321" s="30"/>
      <c r="L321" s="30"/>
      <c r="M321" s="30"/>
    </row>
    <row r="322" spans="3:13" ht="13.5" customHeight="1">
      <c r="C322" s="162"/>
      <c r="D322" s="200" t="s">
        <v>703</v>
      </c>
      <c r="E322" s="200"/>
      <c r="F322" s="200"/>
      <c r="G322" s="200"/>
      <c r="H322" s="200"/>
      <c r="I322" s="200"/>
      <c r="J322" s="66"/>
      <c r="K322" s="30"/>
      <c r="L322" s="30"/>
      <c r="M322" s="30"/>
    </row>
    <row r="323" spans="3:13" ht="12.75" customHeight="1">
      <c r="C323" s="162"/>
      <c r="D323" s="200" t="s">
        <v>704</v>
      </c>
      <c r="E323" s="200"/>
      <c r="F323" s="200"/>
      <c r="G323" s="200"/>
      <c r="H323" s="200"/>
      <c r="I323" s="200"/>
      <c r="J323" s="66"/>
      <c r="K323" s="30"/>
      <c r="L323" s="30"/>
      <c r="M323" s="30"/>
    </row>
    <row r="324" spans="3:9" ht="52.5" customHeight="1">
      <c r="C324" s="30"/>
      <c r="D324" s="30"/>
      <c r="E324" s="31"/>
      <c r="F324" s="30"/>
      <c r="G324" s="30"/>
      <c r="H324" s="184" t="s">
        <v>109</v>
      </c>
      <c r="I324" s="184"/>
    </row>
    <row r="325" spans="3:10" ht="45.75" customHeight="1">
      <c r="C325" s="30"/>
      <c r="D325" s="30"/>
      <c r="E325" s="31"/>
      <c r="F325" s="172" t="s">
        <v>699</v>
      </c>
      <c r="G325" s="172"/>
      <c r="H325" s="172"/>
      <c r="I325" s="172"/>
      <c r="J325" s="172"/>
    </row>
    <row r="326" spans="3:11" ht="42" customHeight="1">
      <c r="C326" s="179" t="s">
        <v>684</v>
      </c>
      <c r="D326" s="179"/>
      <c r="E326" s="179"/>
      <c r="F326" s="179"/>
      <c r="G326" s="179"/>
      <c r="H326" s="179"/>
      <c r="I326" s="179"/>
      <c r="J326" s="38"/>
      <c r="K326" s="38"/>
    </row>
    <row r="327" spans="3:11" ht="15" customHeight="1">
      <c r="C327" s="173" t="s">
        <v>0</v>
      </c>
      <c r="D327" s="180" t="s">
        <v>76</v>
      </c>
      <c r="E327" s="173" t="s">
        <v>1</v>
      </c>
      <c r="F327" s="173" t="s">
        <v>77</v>
      </c>
      <c r="G327" s="173" t="s">
        <v>2</v>
      </c>
      <c r="H327" s="173" t="s">
        <v>78</v>
      </c>
      <c r="I327" s="192" t="s">
        <v>110</v>
      </c>
      <c r="J327" s="176"/>
      <c r="K327" s="38"/>
    </row>
    <row r="328" spans="3:11" ht="12" customHeight="1">
      <c r="C328" s="174"/>
      <c r="D328" s="180"/>
      <c r="E328" s="174"/>
      <c r="F328" s="174"/>
      <c r="G328" s="174"/>
      <c r="H328" s="174"/>
      <c r="I328" s="193"/>
      <c r="J328" s="176"/>
      <c r="K328" s="38"/>
    </row>
    <row r="329" spans="3:11" ht="14.25" customHeight="1">
      <c r="C329" s="174"/>
      <c r="D329" s="180"/>
      <c r="E329" s="174"/>
      <c r="F329" s="174"/>
      <c r="G329" s="174"/>
      <c r="H329" s="174"/>
      <c r="I329" s="193"/>
      <c r="J329" s="176"/>
      <c r="K329" s="38"/>
    </row>
    <row r="330" spans="3:11" ht="10.5" customHeight="1">
      <c r="C330" s="175"/>
      <c r="D330" s="180"/>
      <c r="E330" s="175"/>
      <c r="F330" s="175"/>
      <c r="G330" s="175"/>
      <c r="H330" s="175"/>
      <c r="I330" s="194"/>
      <c r="J330" s="176"/>
      <c r="K330" s="38"/>
    </row>
    <row r="331" spans="3:11" ht="11.25" customHeight="1">
      <c r="C331" s="15">
        <v>1</v>
      </c>
      <c r="D331" s="15">
        <v>2</v>
      </c>
      <c r="E331" s="15">
        <v>3</v>
      </c>
      <c r="F331" s="15">
        <v>3</v>
      </c>
      <c r="G331" s="15">
        <v>4</v>
      </c>
      <c r="H331" s="15">
        <v>5</v>
      </c>
      <c r="I331" s="15">
        <v>6</v>
      </c>
      <c r="J331" s="91"/>
      <c r="K331" s="38"/>
    </row>
    <row r="332" spans="3:12" ht="12.75" customHeight="1">
      <c r="C332" s="187" t="s">
        <v>396</v>
      </c>
      <c r="D332" s="188"/>
      <c r="E332" s="188"/>
      <c r="F332" s="188"/>
      <c r="G332" s="188"/>
      <c r="H332" s="188"/>
      <c r="I332" s="199"/>
      <c r="J332" s="147"/>
      <c r="K332" s="147"/>
      <c r="L332" s="30"/>
    </row>
    <row r="333" spans="3:12" ht="12.75">
      <c r="C333" s="25" t="s">
        <v>14</v>
      </c>
      <c r="D333" s="99" t="s">
        <v>121</v>
      </c>
      <c r="E333" s="68" t="s">
        <v>148</v>
      </c>
      <c r="F333" s="55">
        <v>1</v>
      </c>
      <c r="G333" s="54">
        <v>20</v>
      </c>
      <c r="H333" s="7" t="s">
        <v>6</v>
      </c>
      <c r="I333" s="35">
        <v>1812</v>
      </c>
      <c r="J333" s="40"/>
      <c r="K333" s="30"/>
      <c r="L333" s="30"/>
    </row>
    <row r="334" spans="3:12" ht="12.75">
      <c r="C334" s="25" t="s">
        <v>15</v>
      </c>
      <c r="D334" s="99" t="s">
        <v>145</v>
      </c>
      <c r="E334" s="68" t="s">
        <v>148</v>
      </c>
      <c r="F334" s="55">
        <v>3</v>
      </c>
      <c r="G334" s="54">
        <v>621</v>
      </c>
      <c r="H334" s="7" t="s">
        <v>6</v>
      </c>
      <c r="I334" s="35">
        <v>1812</v>
      </c>
      <c r="J334" s="40"/>
      <c r="K334" s="30"/>
      <c r="L334" s="30"/>
    </row>
    <row r="335" spans="3:12" ht="12.75">
      <c r="C335" s="25" t="s">
        <v>16</v>
      </c>
      <c r="D335" s="99" t="s">
        <v>97</v>
      </c>
      <c r="E335" s="68" t="s">
        <v>148</v>
      </c>
      <c r="F335" s="55">
        <v>3</v>
      </c>
      <c r="G335" s="54">
        <v>315</v>
      </c>
      <c r="H335" s="7" t="s">
        <v>6</v>
      </c>
      <c r="I335" s="35">
        <v>1812</v>
      </c>
      <c r="J335" s="40"/>
      <c r="K335" s="30"/>
      <c r="L335" s="30"/>
    </row>
    <row r="336" spans="3:12" ht="12.75">
      <c r="C336" s="25" t="s">
        <v>17</v>
      </c>
      <c r="D336" s="99" t="s">
        <v>120</v>
      </c>
      <c r="E336" s="68" t="s">
        <v>148</v>
      </c>
      <c r="F336" s="55">
        <v>1</v>
      </c>
      <c r="G336" s="54">
        <v>75</v>
      </c>
      <c r="H336" s="7" t="s">
        <v>6</v>
      </c>
      <c r="I336" s="35">
        <v>1812</v>
      </c>
      <c r="J336" s="40"/>
      <c r="K336" s="30"/>
      <c r="L336" s="30"/>
    </row>
    <row r="337" spans="3:12" ht="12.75">
      <c r="C337" s="25" t="s">
        <v>18</v>
      </c>
      <c r="D337" s="99" t="s">
        <v>122</v>
      </c>
      <c r="E337" s="68" t="s">
        <v>148</v>
      </c>
      <c r="F337" s="55">
        <v>1</v>
      </c>
      <c r="G337" s="54">
        <v>80</v>
      </c>
      <c r="H337" s="7" t="s">
        <v>6</v>
      </c>
      <c r="I337" s="35">
        <v>1812</v>
      </c>
      <c r="J337" s="40"/>
      <c r="K337" s="30"/>
      <c r="L337" s="30"/>
    </row>
    <row r="338" spans="3:12" ht="12.75">
      <c r="C338" s="25" t="s">
        <v>19</v>
      </c>
      <c r="D338" s="99" t="s">
        <v>123</v>
      </c>
      <c r="E338" s="68" t="s">
        <v>148</v>
      </c>
      <c r="F338" s="55">
        <v>1</v>
      </c>
      <c r="G338" s="54">
        <v>120</v>
      </c>
      <c r="H338" s="7" t="s">
        <v>6</v>
      </c>
      <c r="I338" s="35">
        <v>1812</v>
      </c>
      <c r="J338" s="40"/>
      <c r="K338" s="30"/>
      <c r="L338" s="30"/>
    </row>
    <row r="339" spans="3:12" ht="12.75">
      <c r="C339" s="25" t="s">
        <v>20</v>
      </c>
      <c r="D339" s="99" t="s">
        <v>124</v>
      </c>
      <c r="E339" s="68" t="s">
        <v>148</v>
      </c>
      <c r="F339" s="55">
        <v>1</v>
      </c>
      <c r="G339" s="54">
        <v>80</v>
      </c>
      <c r="H339" s="7" t="s">
        <v>6</v>
      </c>
      <c r="I339" s="35">
        <v>1812</v>
      </c>
      <c r="J339" s="40"/>
      <c r="K339" s="30"/>
      <c r="L339" s="30"/>
    </row>
    <row r="340" spans="3:12" ht="12.75">
      <c r="C340" s="25" t="s">
        <v>21</v>
      </c>
      <c r="D340" s="99" t="s">
        <v>125</v>
      </c>
      <c r="E340" s="68" t="s">
        <v>148</v>
      </c>
      <c r="F340" s="55">
        <v>1</v>
      </c>
      <c r="G340" s="54">
        <v>40</v>
      </c>
      <c r="H340" s="7" t="s">
        <v>6</v>
      </c>
      <c r="I340" s="35">
        <v>1812</v>
      </c>
      <c r="J340" s="40"/>
      <c r="K340" s="30"/>
      <c r="L340" s="30"/>
    </row>
    <row r="341" spans="3:12" ht="12.75">
      <c r="C341" s="25" t="s">
        <v>22</v>
      </c>
      <c r="D341" s="99" t="s">
        <v>93</v>
      </c>
      <c r="E341" s="68" t="s">
        <v>148</v>
      </c>
      <c r="F341" s="55">
        <v>1</v>
      </c>
      <c r="G341" s="54">
        <v>42</v>
      </c>
      <c r="H341" s="7" t="s">
        <v>6</v>
      </c>
      <c r="I341" s="35">
        <v>1812</v>
      </c>
      <c r="J341" s="40"/>
      <c r="K341" s="30"/>
      <c r="L341" s="30"/>
    </row>
    <row r="342" spans="3:12" ht="12.75">
      <c r="C342" s="25" t="s">
        <v>23</v>
      </c>
      <c r="D342" s="99" t="s">
        <v>126</v>
      </c>
      <c r="E342" s="68" t="s">
        <v>148</v>
      </c>
      <c r="F342" s="55">
        <v>1</v>
      </c>
      <c r="G342" s="54">
        <v>10</v>
      </c>
      <c r="H342" s="7" t="s">
        <v>6</v>
      </c>
      <c r="I342" s="35">
        <v>1812</v>
      </c>
      <c r="J342" s="40"/>
      <c r="K342" s="30"/>
      <c r="L342" s="30"/>
    </row>
    <row r="343" spans="3:12" ht="12.75">
      <c r="C343" s="25" t="s">
        <v>24</v>
      </c>
      <c r="D343" s="99" t="s">
        <v>94</v>
      </c>
      <c r="E343" s="68" t="s">
        <v>148</v>
      </c>
      <c r="F343" s="55">
        <v>2</v>
      </c>
      <c r="G343" s="54">
        <v>30</v>
      </c>
      <c r="H343" s="7" t="s">
        <v>6</v>
      </c>
      <c r="I343" s="35">
        <v>1812</v>
      </c>
      <c r="J343" s="40"/>
      <c r="K343" s="30"/>
      <c r="L343" s="30"/>
    </row>
    <row r="344" spans="3:12" ht="12.75">
      <c r="C344" s="25" t="s">
        <v>25</v>
      </c>
      <c r="D344" s="99" t="s">
        <v>127</v>
      </c>
      <c r="E344" s="68" t="s">
        <v>148</v>
      </c>
      <c r="F344" s="55">
        <v>1</v>
      </c>
      <c r="G344" s="54">
        <v>140.64</v>
      </c>
      <c r="H344" s="7" t="s">
        <v>6</v>
      </c>
      <c r="I344" s="35">
        <v>1812</v>
      </c>
      <c r="J344" s="40"/>
      <c r="K344" s="30"/>
      <c r="L344" s="30"/>
    </row>
    <row r="345" spans="3:12" ht="12.75">
      <c r="C345" s="25" t="s">
        <v>26</v>
      </c>
      <c r="D345" s="99" t="s">
        <v>99</v>
      </c>
      <c r="E345" s="68" t="s">
        <v>148</v>
      </c>
      <c r="F345" s="55">
        <v>1</v>
      </c>
      <c r="G345" s="54">
        <v>165</v>
      </c>
      <c r="H345" s="7" t="s">
        <v>6</v>
      </c>
      <c r="I345" s="35">
        <v>1812</v>
      </c>
      <c r="J345" s="40"/>
      <c r="K345" s="30"/>
      <c r="L345" s="30"/>
    </row>
    <row r="346" spans="3:12" ht="12.75">
      <c r="C346" s="25" t="s">
        <v>27</v>
      </c>
      <c r="D346" s="99" t="s">
        <v>561</v>
      </c>
      <c r="E346" s="68" t="s">
        <v>148</v>
      </c>
      <c r="F346" s="55">
        <v>2</v>
      </c>
      <c r="G346" s="54">
        <v>1402</v>
      </c>
      <c r="H346" s="7" t="s">
        <v>6</v>
      </c>
      <c r="I346" s="35">
        <v>1812</v>
      </c>
      <c r="J346" s="40"/>
      <c r="K346" s="30"/>
      <c r="L346" s="30"/>
    </row>
    <row r="347" spans="3:12" ht="12.75">
      <c r="C347" s="25" t="s">
        <v>28</v>
      </c>
      <c r="D347" s="45" t="s">
        <v>562</v>
      </c>
      <c r="E347" s="68" t="s">
        <v>148</v>
      </c>
      <c r="F347" s="55">
        <v>5</v>
      </c>
      <c r="G347" s="54">
        <v>355.4</v>
      </c>
      <c r="H347" s="7" t="s">
        <v>6</v>
      </c>
      <c r="I347" s="35">
        <v>1812</v>
      </c>
      <c r="J347" s="40"/>
      <c r="K347" s="30"/>
      <c r="L347" s="30"/>
    </row>
    <row r="348" spans="3:12" ht="12.75">
      <c r="C348" s="25" t="s">
        <v>29</v>
      </c>
      <c r="D348" s="45" t="s">
        <v>566</v>
      </c>
      <c r="E348" s="68" t="s">
        <v>148</v>
      </c>
      <c r="F348" s="55">
        <v>1000</v>
      </c>
      <c r="G348" s="54">
        <v>250</v>
      </c>
      <c r="H348" s="7" t="s">
        <v>6</v>
      </c>
      <c r="I348" s="35">
        <v>1812</v>
      </c>
      <c r="J348" s="40"/>
      <c r="K348" s="30"/>
      <c r="L348" s="30"/>
    </row>
    <row r="349" spans="3:12" ht="12.75">
      <c r="C349" s="25" t="s">
        <v>30</v>
      </c>
      <c r="D349" s="45" t="s">
        <v>563</v>
      </c>
      <c r="E349" s="68" t="s">
        <v>148</v>
      </c>
      <c r="F349" s="55">
        <v>2</v>
      </c>
      <c r="G349" s="54">
        <v>90</v>
      </c>
      <c r="H349" s="7" t="s">
        <v>6</v>
      </c>
      <c r="I349" s="35">
        <v>1812</v>
      </c>
      <c r="J349" s="40"/>
      <c r="K349" s="30"/>
      <c r="L349" s="30"/>
    </row>
    <row r="350" spans="3:12" ht="12.75">
      <c r="C350" s="25" t="s">
        <v>31</v>
      </c>
      <c r="D350" s="100" t="s">
        <v>564</v>
      </c>
      <c r="E350" s="101" t="s">
        <v>148</v>
      </c>
      <c r="F350" s="149">
        <v>100</v>
      </c>
      <c r="G350" s="150">
        <v>215</v>
      </c>
      <c r="H350" s="7" t="s">
        <v>6</v>
      </c>
      <c r="I350" s="35">
        <v>1812</v>
      </c>
      <c r="J350" s="40"/>
      <c r="K350" s="30"/>
      <c r="L350" s="30"/>
    </row>
    <row r="351" spans="3:12" ht="12.75">
      <c r="C351" s="25" t="s">
        <v>32</v>
      </c>
      <c r="D351" s="100" t="s">
        <v>565</v>
      </c>
      <c r="E351" s="101" t="s">
        <v>148</v>
      </c>
      <c r="F351" s="149">
        <v>100</v>
      </c>
      <c r="G351" s="150">
        <v>295</v>
      </c>
      <c r="H351" s="7" t="s">
        <v>6</v>
      </c>
      <c r="I351" s="35">
        <v>1812</v>
      </c>
      <c r="J351" s="40"/>
      <c r="K351" s="30"/>
      <c r="L351" s="30"/>
    </row>
    <row r="352" spans="3:12" ht="12.75">
      <c r="C352" s="25" t="s">
        <v>33</v>
      </c>
      <c r="D352" s="100" t="s">
        <v>128</v>
      </c>
      <c r="E352" s="101" t="s">
        <v>149</v>
      </c>
      <c r="F352" s="149">
        <v>1</v>
      </c>
      <c r="G352" s="150">
        <v>140.32</v>
      </c>
      <c r="H352" s="7" t="s">
        <v>6</v>
      </c>
      <c r="I352" s="35">
        <v>1812</v>
      </c>
      <c r="J352" s="40"/>
      <c r="K352" s="30"/>
      <c r="L352" s="30"/>
    </row>
    <row r="353" spans="3:12" ht="12.75">
      <c r="C353" s="25" t="s">
        <v>34</v>
      </c>
      <c r="D353" s="100" t="s">
        <v>129</v>
      </c>
      <c r="E353" s="101" t="s">
        <v>150</v>
      </c>
      <c r="F353" s="149">
        <v>1</v>
      </c>
      <c r="G353" s="150">
        <v>100</v>
      </c>
      <c r="H353" s="7" t="s">
        <v>6</v>
      </c>
      <c r="I353" s="35">
        <v>1812</v>
      </c>
      <c r="J353" s="40"/>
      <c r="K353" s="30"/>
      <c r="L353" s="30"/>
    </row>
    <row r="354" spans="3:12" ht="12.75">
      <c r="C354" s="25" t="s">
        <v>35</v>
      </c>
      <c r="D354" s="100" t="s">
        <v>98</v>
      </c>
      <c r="E354" s="101" t="s">
        <v>150</v>
      </c>
      <c r="F354" s="149">
        <v>9</v>
      </c>
      <c r="G354" s="150">
        <v>975.53</v>
      </c>
      <c r="H354" s="7" t="s">
        <v>6</v>
      </c>
      <c r="I354" s="35">
        <v>1812</v>
      </c>
      <c r="J354" s="40"/>
      <c r="K354" s="30"/>
      <c r="L354" s="30"/>
    </row>
    <row r="355" spans="3:12" ht="12.75">
      <c r="C355" s="25" t="s">
        <v>36</v>
      </c>
      <c r="D355" s="100" t="s">
        <v>130</v>
      </c>
      <c r="E355" s="101" t="s">
        <v>150</v>
      </c>
      <c r="F355" s="149">
        <v>7</v>
      </c>
      <c r="G355" s="150">
        <v>666.8</v>
      </c>
      <c r="H355" s="7" t="s">
        <v>6</v>
      </c>
      <c r="I355" s="35">
        <v>1812</v>
      </c>
      <c r="J355" s="40"/>
      <c r="K355" s="30"/>
      <c r="L355" s="30"/>
    </row>
    <row r="356" spans="3:12" ht="12.75">
      <c r="C356" s="25" t="s">
        <v>37</v>
      </c>
      <c r="D356" s="100" t="s">
        <v>131</v>
      </c>
      <c r="E356" s="101" t="s">
        <v>150</v>
      </c>
      <c r="F356" s="149">
        <v>1</v>
      </c>
      <c r="G356" s="150">
        <v>200</v>
      </c>
      <c r="H356" s="7" t="s">
        <v>6</v>
      </c>
      <c r="I356" s="35">
        <v>1812</v>
      </c>
      <c r="J356" s="40"/>
      <c r="K356" s="30"/>
      <c r="L356" s="30"/>
    </row>
    <row r="357" spans="3:12" ht="12.75">
      <c r="C357" s="25" t="s">
        <v>38</v>
      </c>
      <c r="D357" s="100" t="s">
        <v>95</v>
      </c>
      <c r="E357" s="101" t="s">
        <v>150</v>
      </c>
      <c r="F357" s="149">
        <v>1</v>
      </c>
      <c r="G357" s="150">
        <v>27.8</v>
      </c>
      <c r="H357" s="7" t="s">
        <v>6</v>
      </c>
      <c r="I357" s="35">
        <v>1812</v>
      </c>
      <c r="J357" s="40"/>
      <c r="K357" s="30"/>
      <c r="L357" s="30"/>
    </row>
    <row r="358" spans="3:12" ht="12.75">
      <c r="C358" s="25" t="s">
        <v>39</v>
      </c>
      <c r="D358" s="100" t="s">
        <v>96</v>
      </c>
      <c r="E358" s="101" t="s">
        <v>150</v>
      </c>
      <c r="F358" s="149">
        <v>1</v>
      </c>
      <c r="G358" s="150">
        <v>29.4</v>
      </c>
      <c r="H358" s="7" t="s">
        <v>6</v>
      </c>
      <c r="I358" s="35">
        <v>1812</v>
      </c>
      <c r="J358" s="40"/>
      <c r="K358" s="30"/>
      <c r="L358" s="30"/>
    </row>
    <row r="359" spans="3:12" ht="12.75">
      <c r="C359" s="25" t="s">
        <v>40</v>
      </c>
      <c r="D359" s="100" t="s">
        <v>132</v>
      </c>
      <c r="E359" s="101" t="s">
        <v>150</v>
      </c>
      <c r="F359" s="149">
        <v>8</v>
      </c>
      <c r="G359" s="150">
        <v>56</v>
      </c>
      <c r="H359" s="7" t="s">
        <v>6</v>
      </c>
      <c r="I359" s="35">
        <v>1812</v>
      </c>
      <c r="J359" s="40"/>
      <c r="K359" s="30"/>
      <c r="L359" s="30"/>
    </row>
    <row r="360" spans="3:12" ht="12.75">
      <c r="C360" s="25" t="s">
        <v>41</v>
      </c>
      <c r="D360" s="100" t="s">
        <v>133</v>
      </c>
      <c r="E360" s="101" t="s">
        <v>150</v>
      </c>
      <c r="F360" s="149">
        <v>1</v>
      </c>
      <c r="G360" s="150">
        <v>107.98</v>
      </c>
      <c r="H360" s="7" t="s">
        <v>6</v>
      </c>
      <c r="I360" s="35">
        <v>1812</v>
      </c>
      <c r="J360" s="40"/>
      <c r="K360" s="30"/>
      <c r="L360" s="30"/>
    </row>
    <row r="361" spans="3:12" ht="12.75">
      <c r="C361" s="25" t="s">
        <v>42</v>
      </c>
      <c r="D361" s="100" t="s">
        <v>92</v>
      </c>
      <c r="E361" s="101" t="s">
        <v>150</v>
      </c>
      <c r="F361" s="149">
        <v>6</v>
      </c>
      <c r="G361" s="150">
        <v>12</v>
      </c>
      <c r="H361" s="7" t="s">
        <v>6</v>
      </c>
      <c r="I361" s="35">
        <v>1812</v>
      </c>
      <c r="J361" s="40"/>
      <c r="K361" s="30"/>
      <c r="L361" s="30"/>
    </row>
    <row r="362" spans="3:12" ht="12.75">
      <c r="C362" s="25" t="s">
        <v>43</v>
      </c>
      <c r="D362" s="100" t="s">
        <v>134</v>
      </c>
      <c r="E362" s="101" t="s">
        <v>150</v>
      </c>
      <c r="F362" s="149">
        <v>1</v>
      </c>
      <c r="G362" s="150">
        <v>125</v>
      </c>
      <c r="H362" s="7" t="s">
        <v>6</v>
      </c>
      <c r="I362" s="35">
        <v>1812</v>
      </c>
      <c r="J362" s="40"/>
      <c r="K362" s="30"/>
      <c r="L362" s="30"/>
    </row>
    <row r="363" spans="3:12" ht="12.75">
      <c r="C363" s="25" t="s">
        <v>44</v>
      </c>
      <c r="D363" s="100" t="s">
        <v>135</v>
      </c>
      <c r="E363" s="101" t="s">
        <v>150</v>
      </c>
      <c r="F363" s="149">
        <v>1</v>
      </c>
      <c r="G363" s="150">
        <v>108.35</v>
      </c>
      <c r="H363" s="7" t="s">
        <v>6</v>
      </c>
      <c r="I363" s="35">
        <v>1812</v>
      </c>
      <c r="J363" s="40"/>
      <c r="K363" s="30"/>
      <c r="L363" s="30"/>
    </row>
    <row r="364" spans="3:12" ht="12.75">
      <c r="C364" s="25" t="s">
        <v>45</v>
      </c>
      <c r="D364" s="100" t="s">
        <v>136</v>
      </c>
      <c r="E364" s="101" t="s">
        <v>151</v>
      </c>
      <c r="F364" s="149">
        <v>1</v>
      </c>
      <c r="G364" s="150">
        <v>100</v>
      </c>
      <c r="H364" s="7" t="s">
        <v>6</v>
      </c>
      <c r="I364" s="35">
        <v>1812</v>
      </c>
      <c r="J364" s="40"/>
      <c r="K364" s="30"/>
      <c r="L364" s="30"/>
    </row>
    <row r="365" spans="3:12" ht="12.75">
      <c r="C365" s="25" t="s">
        <v>46</v>
      </c>
      <c r="D365" s="100" t="s">
        <v>98</v>
      </c>
      <c r="E365" s="101" t="s">
        <v>151</v>
      </c>
      <c r="F365" s="149">
        <v>3</v>
      </c>
      <c r="G365" s="150">
        <v>420.64</v>
      </c>
      <c r="H365" s="7" t="s">
        <v>6</v>
      </c>
      <c r="I365" s="35">
        <v>1812</v>
      </c>
      <c r="J365" s="40"/>
      <c r="K365" s="30"/>
      <c r="L365" s="30"/>
    </row>
    <row r="366" spans="3:12" ht="12.75">
      <c r="C366" s="25" t="s">
        <v>47</v>
      </c>
      <c r="D366" s="100" t="s">
        <v>130</v>
      </c>
      <c r="E366" s="101" t="s">
        <v>151</v>
      </c>
      <c r="F366" s="149">
        <v>1</v>
      </c>
      <c r="G366" s="150">
        <v>30.8</v>
      </c>
      <c r="H366" s="7" t="s">
        <v>6</v>
      </c>
      <c r="I366" s="35">
        <v>1812</v>
      </c>
      <c r="J366" s="40"/>
      <c r="K366" s="30"/>
      <c r="L366" s="30"/>
    </row>
    <row r="367" spans="3:12" ht="12.75">
      <c r="C367" s="25" t="s">
        <v>48</v>
      </c>
      <c r="D367" s="100" t="s">
        <v>132</v>
      </c>
      <c r="E367" s="101" t="s">
        <v>151</v>
      </c>
      <c r="F367" s="149">
        <v>15</v>
      </c>
      <c r="G367" s="150">
        <v>105</v>
      </c>
      <c r="H367" s="7" t="s">
        <v>6</v>
      </c>
      <c r="I367" s="35">
        <v>1812</v>
      </c>
      <c r="J367" s="40"/>
      <c r="K367" s="30"/>
      <c r="L367" s="30"/>
    </row>
    <row r="368" spans="3:12" ht="12.75">
      <c r="C368" s="25" t="s">
        <v>49</v>
      </c>
      <c r="D368" s="100" t="s">
        <v>134</v>
      </c>
      <c r="E368" s="101" t="s">
        <v>151</v>
      </c>
      <c r="F368" s="149">
        <v>1</v>
      </c>
      <c r="G368" s="150">
        <v>125</v>
      </c>
      <c r="H368" s="7" t="s">
        <v>6</v>
      </c>
      <c r="I368" s="35">
        <v>1812</v>
      </c>
      <c r="J368" s="40"/>
      <c r="K368" s="30"/>
      <c r="L368" s="30"/>
    </row>
    <row r="369" spans="3:12" ht="12.75">
      <c r="C369" s="25" t="s">
        <v>50</v>
      </c>
      <c r="D369" s="100" t="s">
        <v>135</v>
      </c>
      <c r="E369" s="101" t="s">
        <v>151</v>
      </c>
      <c r="F369" s="149">
        <v>1</v>
      </c>
      <c r="G369" s="150">
        <v>108.33</v>
      </c>
      <c r="H369" s="7" t="s">
        <v>6</v>
      </c>
      <c r="I369" s="35">
        <v>1812</v>
      </c>
      <c r="J369" s="40"/>
      <c r="K369" s="30"/>
      <c r="L369" s="30"/>
    </row>
    <row r="370" spans="3:12" ht="12.75">
      <c r="C370" s="25" t="s">
        <v>51</v>
      </c>
      <c r="D370" s="100" t="s">
        <v>137</v>
      </c>
      <c r="E370" s="101" t="s">
        <v>151</v>
      </c>
      <c r="F370" s="149">
        <v>1</v>
      </c>
      <c r="G370" s="150">
        <v>235</v>
      </c>
      <c r="H370" s="7" t="s">
        <v>6</v>
      </c>
      <c r="I370" s="35">
        <v>1812</v>
      </c>
      <c r="J370" s="40"/>
      <c r="K370" s="30"/>
      <c r="L370" s="30"/>
    </row>
    <row r="371" spans="3:12" ht="12.75">
      <c r="C371" s="25" t="s">
        <v>52</v>
      </c>
      <c r="D371" s="100" t="s">
        <v>138</v>
      </c>
      <c r="E371" s="101" t="s">
        <v>151</v>
      </c>
      <c r="F371" s="149">
        <v>5</v>
      </c>
      <c r="G371" s="150">
        <v>30</v>
      </c>
      <c r="H371" s="7" t="s">
        <v>6</v>
      </c>
      <c r="I371" s="35">
        <v>1812</v>
      </c>
      <c r="J371" s="40"/>
      <c r="K371" s="30"/>
      <c r="L371" s="30"/>
    </row>
    <row r="372" spans="3:12" ht="12.75">
      <c r="C372" s="25" t="s">
        <v>53</v>
      </c>
      <c r="D372" s="100" t="s">
        <v>139</v>
      </c>
      <c r="E372" s="101" t="s">
        <v>151</v>
      </c>
      <c r="F372" s="149">
        <v>3</v>
      </c>
      <c r="G372" s="150">
        <v>15</v>
      </c>
      <c r="H372" s="7" t="s">
        <v>6</v>
      </c>
      <c r="I372" s="35">
        <v>1812</v>
      </c>
      <c r="J372" s="40"/>
      <c r="K372" s="30"/>
      <c r="L372" s="30"/>
    </row>
    <row r="373" spans="3:12" ht="12.75">
      <c r="C373" s="25" t="s">
        <v>54</v>
      </c>
      <c r="D373" s="100" t="s">
        <v>140</v>
      </c>
      <c r="E373" s="101" t="s">
        <v>152</v>
      </c>
      <c r="F373" s="149">
        <v>3</v>
      </c>
      <c r="G373" s="150">
        <v>169</v>
      </c>
      <c r="H373" s="7" t="s">
        <v>6</v>
      </c>
      <c r="I373" s="35">
        <v>1812</v>
      </c>
      <c r="J373" s="40"/>
      <c r="K373" s="30"/>
      <c r="L373" s="30"/>
    </row>
    <row r="374" spans="3:12" ht="12.75">
      <c r="C374" s="25" t="s">
        <v>55</v>
      </c>
      <c r="D374" s="100" t="s">
        <v>98</v>
      </c>
      <c r="E374" s="101" t="s">
        <v>152</v>
      </c>
      <c r="F374" s="149">
        <v>4</v>
      </c>
      <c r="G374" s="150">
        <v>561.28</v>
      </c>
      <c r="H374" s="7" t="s">
        <v>6</v>
      </c>
      <c r="I374" s="35">
        <v>1812</v>
      </c>
      <c r="J374" s="40"/>
      <c r="K374" s="30"/>
      <c r="L374" s="30"/>
    </row>
    <row r="375" spans="3:12" ht="12.75">
      <c r="C375" s="25" t="s">
        <v>56</v>
      </c>
      <c r="D375" s="100" t="s">
        <v>141</v>
      </c>
      <c r="E375" s="101" t="s">
        <v>152</v>
      </c>
      <c r="F375" s="149">
        <v>2</v>
      </c>
      <c r="G375" s="150">
        <v>2.11</v>
      </c>
      <c r="H375" s="7" t="s">
        <v>6</v>
      </c>
      <c r="I375" s="35">
        <v>1812</v>
      </c>
      <c r="J375" s="40"/>
      <c r="K375" s="30"/>
      <c r="L375" s="30"/>
    </row>
    <row r="376" spans="3:12" ht="12.75">
      <c r="C376" s="25" t="s">
        <v>57</v>
      </c>
      <c r="D376" s="100" t="s">
        <v>142</v>
      </c>
      <c r="E376" s="101" t="s">
        <v>152</v>
      </c>
      <c r="F376" s="149">
        <v>3</v>
      </c>
      <c r="G376" s="150">
        <v>38.28</v>
      </c>
      <c r="H376" s="7" t="s">
        <v>6</v>
      </c>
      <c r="I376" s="35">
        <v>1812</v>
      </c>
      <c r="J376" s="40"/>
      <c r="K376" s="30"/>
      <c r="L376" s="30"/>
    </row>
    <row r="377" spans="3:12" ht="12.75">
      <c r="C377" s="25" t="s">
        <v>58</v>
      </c>
      <c r="D377" s="100" t="s">
        <v>143</v>
      </c>
      <c r="E377" s="101" t="s">
        <v>152</v>
      </c>
      <c r="F377" s="149">
        <v>3</v>
      </c>
      <c r="G377" s="150">
        <v>22.7</v>
      </c>
      <c r="H377" s="7" t="s">
        <v>6</v>
      </c>
      <c r="I377" s="35">
        <v>1812</v>
      </c>
      <c r="J377" s="40"/>
      <c r="K377" s="30"/>
      <c r="L377" s="30"/>
    </row>
    <row r="378" spans="3:12" ht="12.75">
      <c r="C378" s="25" t="s">
        <v>59</v>
      </c>
      <c r="D378" s="100" t="s">
        <v>95</v>
      </c>
      <c r="E378" s="101" t="s">
        <v>152</v>
      </c>
      <c r="F378" s="149">
        <v>1</v>
      </c>
      <c r="G378" s="150">
        <v>27</v>
      </c>
      <c r="H378" s="7" t="s">
        <v>6</v>
      </c>
      <c r="I378" s="35">
        <v>1812</v>
      </c>
      <c r="J378" s="40"/>
      <c r="K378" s="30"/>
      <c r="L378" s="30"/>
    </row>
    <row r="379" spans="3:12" ht="12.75">
      <c r="C379" s="25" t="s">
        <v>60</v>
      </c>
      <c r="D379" s="100" t="s">
        <v>96</v>
      </c>
      <c r="E379" s="101" t="s">
        <v>152</v>
      </c>
      <c r="F379" s="149">
        <v>1</v>
      </c>
      <c r="G379" s="150">
        <v>10</v>
      </c>
      <c r="H379" s="7" t="s">
        <v>6</v>
      </c>
      <c r="I379" s="35">
        <v>1812</v>
      </c>
      <c r="J379" s="40"/>
      <c r="K379" s="30"/>
      <c r="L379" s="30"/>
    </row>
    <row r="380" spans="3:12" ht="12.75">
      <c r="C380" s="25" t="s">
        <v>61</v>
      </c>
      <c r="D380" s="100" t="s">
        <v>134</v>
      </c>
      <c r="E380" s="101" t="s">
        <v>152</v>
      </c>
      <c r="F380" s="149">
        <v>1</v>
      </c>
      <c r="G380" s="150">
        <v>125</v>
      </c>
      <c r="H380" s="7" t="s">
        <v>6</v>
      </c>
      <c r="I380" s="35">
        <v>1812</v>
      </c>
      <c r="J380" s="40"/>
      <c r="K380" s="30"/>
      <c r="L380" s="30"/>
    </row>
    <row r="381" spans="3:12" ht="12.75">
      <c r="C381" s="25" t="s">
        <v>62</v>
      </c>
      <c r="D381" s="100" t="s">
        <v>135</v>
      </c>
      <c r="E381" s="101" t="s">
        <v>152</v>
      </c>
      <c r="F381" s="149">
        <v>1</v>
      </c>
      <c r="G381" s="150">
        <v>108.33</v>
      </c>
      <c r="H381" s="7" t="s">
        <v>6</v>
      </c>
      <c r="I381" s="35">
        <v>1812</v>
      </c>
      <c r="J381" s="40"/>
      <c r="K381" s="30"/>
      <c r="L381" s="30"/>
    </row>
    <row r="382" spans="3:12" ht="12.75">
      <c r="C382" s="25" t="s">
        <v>63</v>
      </c>
      <c r="D382" s="100" t="s">
        <v>138</v>
      </c>
      <c r="E382" s="101" t="s">
        <v>153</v>
      </c>
      <c r="F382" s="149">
        <v>1</v>
      </c>
      <c r="G382" s="150">
        <v>5</v>
      </c>
      <c r="H382" s="7" t="s">
        <v>6</v>
      </c>
      <c r="I382" s="35">
        <v>1812</v>
      </c>
      <c r="J382" s="40"/>
      <c r="K382" s="30"/>
      <c r="L382" s="30"/>
    </row>
    <row r="383" spans="3:12" ht="12.75">
      <c r="C383" s="25" t="s">
        <v>64</v>
      </c>
      <c r="D383" s="100" t="s">
        <v>98</v>
      </c>
      <c r="E383" s="101" t="s">
        <v>153</v>
      </c>
      <c r="F383" s="149">
        <v>9</v>
      </c>
      <c r="G383" s="150">
        <v>677.32</v>
      </c>
      <c r="H383" s="7" t="s">
        <v>6</v>
      </c>
      <c r="I383" s="35">
        <v>1812</v>
      </c>
      <c r="J383" s="40"/>
      <c r="K383" s="30"/>
      <c r="L383" s="30"/>
    </row>
    <row r="384" spans="3:12" ht="12.75">
      <c r="C384" s="25" t="s">
        <v>65</v>
      </c>
      <c r="D384" s="100" t="s">
        <v>129</v>
      </c>
      <c r="E384" s="101" t="s">
        <v>153</v>
      </c>
      <c r="F384" s="149">
        <v>2</v>
      </c>
      <c r="G384" s="150">
        <v>264</v>
      </c>
      <c r="H384" s="7" t="s">
        <v>6</v>
      </c>
      <c r="I384" s="35">
        <v>1812</v>
      </c>
      <c r="J384" s="40"/>
      <c r="K384" s="30"/>
      <c r="L384" s="30"/>
    </row>
    <row r="385" spans="3:12" ht="15" customHeight="1">
      <c r="C385" s="126" t="s">
        <v>66</v>
      </c>
      <c r="D385" s="100" t="s">
        <v>134</v>
      </c>
      <c r="E385" s="101" t="s">
        <v>153</v>
      </c>
      <c r="F385" s="149">
        <v>1</v>
      </c>
      <c r="G385" s="150">
        <v>125</v>
      </c>
      <c r="H385" s="7" t="s">
        <v>6</v>
      </c>
      <c r="I385" s="35">
        <v>1812</v>
      </c>
      <c r="J385" s="40"/>
      <c r="K385" s="30"/>
      <c r="L385" s="30"/>
    </row>
    <row r="386" spans="3:12" ht="12.75">
      <c r="C386" s="25" t="s">
        <v>67</v>
      </c>
      <c r="D386" s="100" t="s">
        <v>135</v>
      </c>
      <c r="E386" s="101" t="s">
        <v>153</v>
      </c>
      <c r="F386" s="149">
        <v>1</v>
      </c>
      <c r="G386" s="150">
        <v>108.33</v>
      </c>
      <c r="H386" s="7" t="s">
        <v>6</v>
      </c>
      <c r="I386" s="35">
        <v>1812</v>
      </c>
      <c r="J386" s="40"/>
      <c r="K386" s="30"/>
      <c r="L386" s="30"/>
    </row>
    <row r="387" spans="3:12" ht="12.75">
      <c r="C387" s="25" t="s">
        <v>68</v>
      </c>
      <c r="D387" s="100" t="s">
        <v>141</v>
      </c>
      <c r="E387" s="101" t="s">
        <v>154</v>
      </c>
      <c r="F387" s="149">
        <v>3</v>
      </c>
      <c r="G387" s="150">
        <v>3.15</v>
      </c>
      <c r="H387" s="7" t="s">
        <v>6</v>
      </c>
      <c r="I387" s="35">
        <v>1812</v>
      </c>
      <c r="J387" s="40"/>
      <c r="K387" s="30"/>
      <c r="L387" s="30"/>
    </row>
    <row r="388" spans="3:12" ht="12.75">
      <c r="C388" s="25" t="s">
        <v>69</v>
      </c>
      <c r="D388" s="100" t="s">
        <v>134</v>
      </c>
      <c r="E388" s="101" t="s">
        <v>154</v>
      </c>
      <c r="F388" s="149">
        <v>1</v>
      </c>
      <c r="G388" s="150">
        <v>125</v>
      </c>
      <c r="H388" s="7" t="s">
        <v>6</v>
      </c>
      <c r="I388" s="35">
        <v>1812</v>
      </c>
      <c r="J388" s="40"/>
      <c r="K388" s="30"/>
      <c r="L388" s="30"/>
    </row>
    <row r="389" spans="3:12" ht="12.75">
      <c r="C389" s="25" t="s">
        <v>70</v>
      </c>
      <c r="D389" s="100" t="s">
        <v>135</v>
      </c>
      <c r="E389" s="101" t="s">
        <v>154</v>
      </c>
      <c r="F389" s="149">
        <v>1</v>
      </c>
      <c r="G389" s="150">
        <v>108.33</v>
      </c>
      <c r="H389" s="7" t="s">
        <v>6</v>
      </c>
      <c r="I389" s="35">
        <v>1812</v>
      </c>
      <c r="J389" s="40"/>
      <c r="K389" s="30"/>
      <c r="L389" s="30"/>
    </row>
    <row r="390" spans="3:12" ht="12.75">
      <c r="C390" s="126" t="s">
        <v>71</v>
      </c>
      <c r="D390" s="100" t="s">
        <v>144</v>
      </c>
      <c r="E390" s="101" t="s">
        <v>155</v>
      </c>
      <c r="F390" s="149">
        <v>1</v>
      </c>
      <c r="G390" s="150">
        <v>125</v>
      </c>
      <c r="H390" s="7" t="s">
        <v>6</v>
      </c>
      <c r="I390" s="35">
        <v>1812</v>
      </c>
      <c r="J390" s="40"/>
      <c r="K390" s="30"/>
      <c r="L390" s="30"/>
    </row>
    <row r="391" spans="3:12" ht="12.75">
      <c r="C391" s="25" t="s">
        <v>72</v>
      </c>
      <c r="D391" s="100" t="s">
        <v>135</v>
      </c>
      <c r="E391" s="101" t="s">
        <v>155</v>
      </c>
      <c r="F391" s="149">
        <v>2</v>
      </c>
      <c r="G391" s="150">
        <v>233.34</v>
      </c>
      <c r="H391" s="7" t="s">
        <v>6</v>
      </c>
      <c r="I391" s="35">
        <v>1812</v>
      </c>
      <c r="J391" s="40"/>
      <c r="K391" s="30"/>
      <c r="L391" s="30"/>
    </row>
    <row r="392" spans="3:12" ht="12.75">
      <c r="C392" s="25" t="s">
        <v>73</v>
      </c>
      <c r="D392" s="100" t="s">
        <v>145</v>
      </c>
      <c r="E392" s="101" t="s">
        <v>155</v>
      </c>
      <c r="F392" s="149">
        <v>2</v>
      </c>
      <c r="G392" s="150">
        <v>224.5</v>
      </c>
      <c r="H392" s="7" t="s">
        <v>6</v>
      </c>
      <c r="I392" s="35">
        <v>1812</v>
      </c>
      <c r="J392" s="40"/>
      <c r="K392" s="30"/>
      <c r="L392" s="30"/>
    </row>
    <row r="393" spans="3:12" ht="12.75">
      <c r="C393" s="25" t="s">
        <v>74</v>
      </c>
      <c r="D393" s="100" t="s">
        <v>97</v>
      </c>
      <c r="E393" s="101" t="s">
        <v>155</v>
      </c>
      <c r="F393" s="149">
        <v>2</v>
      </c>
      <c r="G393" s="150">
        <v>94.5</v>
      </c>
      <c r="H393" s="7" t="s">
        <v>6</v>
      </c>
      <c r="I393" s="35">
        <v>1812</v>
      </c>
      <c r="J393" s="40"/>
      <c r="K393" s="30"/>
      <c r="L393" s="30"/>
    </row>
    <row r="394" spans="3:12" ht="12.75">
      <c r="C394" s="25" t="s">
        <v>75</v>
      </c>
      <c r="D394" s="100" t="s">
        <v>93</v>
      </c>
      <c r="E394" s="101" t="s">
        <v>155</v>
      </c>
      <c r="F394" s="149">
        <v>2</v>
      </c>
      <c r="G394" s="150">
        <v>76</v>
      </c>
      <c r="H394" s="7" t="s">
        <v>6</v>
      </c>
      <c r="I394" s="35">
        <v>1812</v>
      </c>
      <c r="J394" s="40"/>
      <c r="K394" s="30"/>
      <c r="L394" s="30"/>
    </row>
    <row r="395" spans="3:12" ht="12.75">
      <c r="C395" s="25" t="s">
        <v>114</v>
      </c>
      <c r="D395" s="100" t="s">
        <v>146</v>
      </c>
      <c r="E395" s="101" t="s">
        <v>155</v>
      </c>
      <c r="F395" s="149">
        <v>2</v>
      </c>
      <c r="G395" s="150">
        <v>200</v>
      </c>
      <c r="H395" s="7" t="s">
        <v>6</v>
      </c>
      <c r="I395" s="35">
        <v>1812</v>
      </c>
      <c r="J395" s="40"/>
      <c r="K395" s="30"/>
      <c r="L395" s="30"/>
    </row>
    <row r="396" spans="3:12" ht="12.75">
      <c r="C396" s="25" t="s">
        <v>115</v>
      </c>
      <c r="D396" s="100" t="s">
        <v>146</v>
      </c>
      <c r="E396" s="101" t="s">
        <v>155</v>
      </c>
      <c r="F396" s="149">
        <v>6</v>
      </c>
      <c r="G396" s="150">
        <v>387.68</v>
      </c>
      <c r="H396" s="7" t="s">
        <v>6</v>
      </c>
      <c r="I396" s="35">
        <v>1812</v>
      </c>
      <c r="J396" s="40"/>
      <c r="K396" s="30"/>
      <c r="L396" s="30"/>
    </row>
    <row r="397" spans="3:12" ht="12.75">
      <c r="C397" s="25" t="s">
        <v>116</v>
      </c>
      <c r="D397" s="100" t="s">
        <v>127</v>
      </c>
      <c r="E397" s="101" t="s">
        <v>155</v>
      </c>
      <c r="F397" s="149">
        <v>1</v>
      </c>
      <c r="G397" s="150">
        <v>131.5</v>
      </c>
      <c r="H397" s="7" t="s">
        <v>6</v>
      </c>
      <c r="I397" s="35">
        <v>1812</v>
      </c>
      <c r="J397" s="40"/>
      <c r="K397" s="30"/>
      <c r="L397" s="30"/>
    </row>
    <row r="398" spans="3:12" ht="12.75">
      <c r="C398" s="25" t="s">
        <v>117</v>
      </c>
      <c r="D398" s="100" t="s">
        <v>98</v>
      </c>
      <c r="E398" s="101" t="s">
        <v>155</v>
      </c>
      <c r="F398" s="149">
        <v>21</v>
      </c>
      <c r="G398" s="150">
        <v>2945.98</v>
      </c>
      <c r="H398" s="7" t="s">
        <v>6</v>
      </c>
      <c r="I398" s="35">
        <v>1812</v>
      </c>
      <c r="J398" s="40"/>
      <c r="K398" s="30"/>
      <c r="L398" s="30"/>
    </row>
    <row r="399" spans="3:12" ht="12.75">
      <c r="C399" s="25" t="s">
        <v>118</v>
      </c>
      <c r="D399" s="100" t="s">
        <v>147</v>
      </c>
      <c r="E399" s="101" t="s">
        <v>155</v>
      </c>
      <c r="F399" s="149">
        <v>8</v>
      </c>
      <c r="G399" s="150">
        <v>8400</v>
      </c>
      <c r="H399" s="7" t="s">
        <v>6</v>
      </c>
      <c r="I399" s="35">
        <v>1812</v>
      </c>
      <c r="J399" s="40"/>
      <c r="K399" s="30"/>
      <c r="L399" s="30"/>
    </row>
    <row r="400" spans="3:12" ht="12.75">
      <c r="C400" s="25" t="s">
        <v>119</v>
      </c>
      <c r="D400" s="100" t="s">
        <v>134</v>
      </c>
      <c r="E400" s="101" t="s">
        <v>156</v>
      </c>
      <c r="F400" s="149">
        <v>1</v>
      </c>
      <c r="G400" s="150">
        <v>125</v>
      </c>
      <c r="H400" s="7" t="s">
        <v>6</v>
      </c>
      <c r="I400" s="35">
        <v>1812</v>
      </c>
      <c r="J400" s="40"/>
      <c r="K400" s="30"/>
      <c r="L400" s="30"/>
    </row>
    <row r="401" spans="3:12" ht="12.75">
      <c r="C401" s="25" t="s">
        <v>183</v>
      </c>
      <c r="D401" s="100" t="s">
        <v>135</v>
      </c>
      <c r="E401" s="101" t="s">
        <v>156</v>
      </c>
      <c r="F401" s="149">
        <v>1</v>
      </c>
      <c r="G401" s="150">
        <v>108.33</v>
      </c>
      <c r="H401" s="7" t="s">
        <v>6</v>
      </c>
      <c r="I401" s="35">
        <v>1812</v>
      </c>
      <c r="J401" s="40"/>
      <c r="K401" s="30"/>
      <c r="L401" s="30"/>
    </row>
    <row r="402" spans="3:12" ht="12.75">
      <c r="C402" s="25" t="s">
        <v>184</v>
      </c>
      <c r="D402" s="100" t="s">
        <v>134</v>
      </c>
      <c r="E402" s="101" t="s">
        <v>157</v>
      </c>
      <c r="F402" s="149">
        <v>1</v>
      </c>
      <c r="G402" s="150">
        <v>125</v>
      </c>
      <c r="H402" s="7" t="s">
        <v>6</v>
      </c>
      <c r="I402" s="35">
        <v>1812</v>
      </c>
      <c r="J402" s="40"/>
      <c r="K402" s="30"/>
      <c r="L402" s="30"/>
    </row>
    <row r="403" spans="3:12" ht="12.75">
      <c r="C403" s="25" t="s">
        <v>185</v>
      </c>
      <c r="D403" s="100" t="s">
        <v>135</v>
      </c>
      <c r="E403" s="101" t="s">
        <v>157</v>
      </c>
      <c r="F403" s="149">
        <v>1</v>
      </c>
      <c r="G403" s="150">
        <v>108.33</v>
      </c>
      <c r="H403" s="7" t="s">
        <v>6</v>
      </c>
      <c r="I403" s="35">
        <v>1812</v>
      </c>
      <c r="J403" s="40"/>
      <c r="K403" s="30"/>
      <c r="L403" s="30"/>
    </row>
    <row r="404" spans="3:12" ht="12.75">
      <c r="C404" s="25" t="s">
        <v>186</v>
      </c>
      <c r="D404" s="100" t="s">
        <v>98</v>
      </c>
      <c r="E404" s="101" t="s">
        <v>157</v>
      </c>
      <c r="F404" s="149">
        <v>3</v>
      </c>
      <c r="G404" s="150">
        <v>420.6</v>
      </c>
      <c r="H404" s="7" t="s">
        <v>6</v>
      </c>
      <c r="I404" s="35">
        <v>1812</v>
      </c>
      <c r="J404" s="40"/>
      <c r="K404" s="30"/>
      <c r="L404" s="30"/>
    </row>
    <row r="405" spans="3:12" ht="12.75">
      <c r="C405" s="25" t="s">
        <v>187</v>
      </c>
      <c r="D405" s="102" t="s">
        <v>528</v>
      </c>
      <c r="E405" s="101"/>
      <c r="F405" s="149">
        <v>1</v>
      </c>
      <c r="G405" s="150">
        <v>265</v>
      </c>
      <c r="H405" s="7" t="s">
        <v>6</v>
      </c>
      <c r="I405" s="35">
        <v>1812</v>
      </c>
      <c r="J405" s="40"/>
      <c r="K405" s="30"/>
      <c r="L405" s="30"/>
    </row>
    <row r="406" spans="3:12" ht="12.75">
      <c r="C406" s="25" t="s">
        <v>188</v>
      </c>
      <c r="D406" s="103" t="s">
        <v>529</v>
      </c>
      <c r="E406" s="101"/>
      <c r="F406" s="149">
        <v>1</v>
      </c>
      <c r="G406" s="150">
        <v>1170</v>
      </c>
      <c r="H406" s="7" t="s">
        <v>6</v>
      </c>
      <c r="I406" s="35">
        <v>1812</v>
      </c>
      <c r="J406" s="40"/>
      <c r="K406" s="30"/>
      <c r="L406" s="30"/>
    </row>
    <row r="407" spans="3:12" ht="12.75">
      <c r="C407" s="25" t="s">
        <v>189</v>
      </c>
      <c r="D407" s="103" t="s">
        <v>530</v>
      </c>
      <c r="E407" s="101"/>
      <c r="F407" s="149">
        <v>1</v>
      </c>
      <c r="G407" s="150">
        <v>105</v>
      </c>
      <c r="H407" s="7" t="s">
        <v>6</v>
      </c>
      <c r="I407" s="35">
        <v>1812</v>
      </c>
      <c r="J407" s="40"/>
      <c r="K407" s="30"/>
      <c r="L407" s="30"/>
    </row>
    <row r="408" spans="3:12" ht="12.75">
      <c r="C408" s="25" t="s">
        <v>190</v>
      </c>
      <c r="D408" s="103" t="s">
        <v>531</v>
      </c>
      <c r="E408" s="101"/>
      <c r="F408" s="149">
        <v>1</v>
      </c>
      <c r="G408" s="150">
        <v>323.01</v>
      </c>
      <c r="H408" s="7" t="s">
        <v>6</v>
      </c>
      <c r="I408" s="35">
        <v>1812</v>
      </c>
      <c r="J408" s="40"/>
      <c r="K408" s="30"/>
      <c r="L408" s="30"/>
    </row>
    <row r="409" spans="3:12" ht="12.75">
      <c r="C409" s="25" t="s">
        <v>191</v>
      </c>
      <c r="D409" s="103" t="s">
        <v>532</v>
      </c>
      <c r="E409" s="101"/>
      <c r="F409" s="149">
        <v>1</v>
      </c>
      <c r="G409" s="150">
        <v>365.69</v>
      </c>
      <c r="H409" s="7" t="s">
        <v>6</v>
      </c>
      <c r="I409" s="35">
        <v>1812</v>
      </c>
      <c r="J409" s="40"/>
      <c r="K409" s="30"/>
      <c r="L409" s="30"/>
    </row>
    <row r="410" spans="3:12" ht="12.75">
      <c r="C410" s="25" t="s">
        <v>192</v>
      </c>
      <c r="D410" s="103" t="s">
        <v>533</v>
      </c>
      <c r="E410" s="101"/>
      <c r="F410" s="149">
        <v>1</v>
      </c>
      <c r="G410" s="150">
        <v>590.73</v>
      </c>
      <c r="H410" s="7" t="s">
        <v>6</v>
      </c>
      <c r="I410" s="35">
        <v>1812</v>
      </c>
      <c r="J410" s="40"/>
      <c r="K410" s="30"/>
      <c r="L410" s="30"/>
    </row>
    <row r="411" spans="3:12" ht="12.75">
      <c r="C411" s="25" t="s">
        <v>193</v>
      </c>
      <c r="D411" s="103" t="s">
        <v>534</v>
      </c>
      <c r="E411" s="101"/>
      <c r="F411" s="149">
        <v>2</v>
      </c>
      <c r="G411" s="150">
        <v>851</v>
      </c>
      <c r="H411" s="7" t="s">
        <v>6</v>
      </c>
      <c r="I411" s="35">
        <v>1812</v>
      </c>
      <c r="J411" s="40"/>
      <c r="K411" s="30"/>
      <c r="L411" s="30"/>
    </row>
    <row r="412" spans="3:12" ht="12.75">
      <c r="C412" s="25" t="s">
        <v>194</v>
      </c>
      <c r="D412" s="103" t="s">
        <v>535</v>
      </c>
      <c r="E412" s="101"/>
      <c r="F412" s="149">
        <v>4</v>
      </c>
      <c r="G412" s="150">
        <v>5425</v>
      </c>
      <c r="H412" s="7" t="s">
        <v>6</v>
      </c>
      <c r="I412" s="35">
        <v>1812</v>
      </c>
      <c r="J412" s="40"/>
      <c r="K412" s="30"/>
      <c r="L412" s="30"/>
    </row>
    <row r="413" spans="3:12" ht="12.75">
      <c r="C413" s="25" t="s">
        <v>195</v>
      </c>
      <c r="D413" s="103" t="s">
        <v>536</v>
      </c>
      <c r="E413" s="101"/>
      <c r="F413" s="149">
        <v>10</v>
      </c>
      <c r="G413" s="150">
        <v>1800</v>
      </c>
      <c r="H413" s="7" t="s">
        <v>6</v>
      </c>
      <c r="I413" s="35">
        <v>1812</v>
      </c>
      <c r="J413" s="40"/>
      <c r="K413" s="30"/>
      <c r="L413" s="30"/>
    </row>
    <row r="414" spans="3:12" ht="12.75">
      <c r="C414" s="25" t="s">
        <v>196</v>
      </c>
      <c r="D414" s="103" t="s">
        <v>537</v>
      </c>
      <c r="E414" s="101"/>
      <c r="F414" s="149">
        <v>6</v>
      </c>
      <c r="G414" s="150">
        <v>63</v>
      </c>
      <c r="H414" s="7" t="s">
        <v>6</v>
      </c>
      <c r="I414" s="35">
        <v>1812</v>
      </c>
      <c r="J414" s="40"/>
      <c r="K414" s="30"/>
      <c r="L414" s="30"/>
    </row>
    <row r="415" spans="3:12" ht="12.75">
      <c r="C415" s="25" t="s">
        <v>197</v>
      </c>
      <c r="D415" s="103" t="s">
        <v>538</v>
      </c>
      <c r="E415" s="101"/>
      <c r="F415" s="149">
        <v>1</v>
      </c>
      <c r="G415" s="150">
        <v>95</v>
      </c>
      <c r="H415" s="7" t="s">
        <v>6</v>
      </c>
      <c r="I415" s="35">
        <v>1812</v>
      </c>
      <c r="J415" s="40"/>
      <c r="K415" s="30"/>
      <c r="L415" s="30"/>
    </row>
    <row r="416" spans="3:12" ht="12.75">
      <c r="C416" s="25" t="s">
        <v>198</v>
      </c>
      <c r="D416" s="103" t="s">
        <v>539</v>
      </c>
      <c r="E416" s="101"/>
      <c r="F416" s="149">
        <v>1</v>
      </c>
      <c r="G416" s="150">
        <v>53</v>
      </c>
      <c r="H416" s="7" t="s">
        <v>6</v>
      </c>
      <c r="I416" s="35">
        <v>1812</v>
      </c>
      <c r="J416" s="40"/>
      <c r="K416" s="30"/>
      <c r="L416" s="30"/>
    </row>
    <row r="417" spans="3:12" ht="12.75">
      <c r="C417" s="25" t="s">
        <v>199</v>
      </c>
      <c r="D417" s="103" t="s">
        <v>540</v>
      </c>
      <c r="E417" s="101"/>
      <c r="F417" s="149">
        <v>1</v>
      </c>
      <c r="G417" s="150">
        <v>48</v>
      </c>
      <c r="H417" s="7" t="s">
        <v>6</v>
      </c>
      <c r="I417" s="35">
        <v>1812</v>
      </c>
      <c r="J417" s="40"/>
      <c r="K417" s="30"/>
      <c r="L417" s="30"/>
    </row>
    <row r="418" spans="3:12" ht="12.75">
      <c r="C418" s="25" t="s">
        <v>200</v>
      </c>
      <c r="D418" s="103" t="s">
        <v>541</v>
      </c>
      <c r="E418" s="101"/>
      <c r="F418" s="149">
        <v>1</v>
      </c>
      <c r="G418" s="150">
        <v>61</v>
      </c>
      <c r="H418" s="7" t="s">
        <v>6</v>
      </c>
      <c r="I418" s="35">
        <v>1812</v>
      </c>
      <c r="J418" s="40"/>
      <c r="K418" s="30"/>
      <c r="L418" s="30"/>
    </row>
    <row r="419" spans="3:12" ht="12.75">
      <c r="C419" s="25" t="s">
        <v>201</v>
      </c>
      <c r="D419" s="103" t="s">
        <v>542</v>
      </c>
      <c r="E419" s="101"/>
      <c r="F419" s="149">
        <v>3</v>
      </c>
      <c r="G419" s="150">
        <v>57</v>
      </c>
      <c r="H419" s="7" t="s">
        <v>6</v>
      </c>
      <c r="I419" s="35">
        <v>1812</v>
      </c>
      <c r="J419" s="40"/>
      <c r="K419" s="30"/>
      <c r="L419" s="30"/>
    </row>
    <row r="420" spans="3:12" ht="12.75">
      <c r="C420" s="25" t="s">
        <v>202</v>
      </c>
      <c r="D420" s="103" t="s">
        <v>543</v>
      </c>
      <c r="E420" s="101"/>
      <c r="F420" s="149">
        <v>8</v>
      </c>
      <c r="G420" s="150">
        <v>256</v>
      </c>
      <c r="H420" s="7" t="s">
        <v>6</v>
      </c>
      <c r="I420" s="35">
        <v>1812</v>
      </c>
      <c r="J420" s="40"/>
      <c r="K420" s="30"/>
      <c r="L420" s="30"/>
    </row>
    <row r="421" spans="3:12" ht="12.75">
      <c r="C421" s="25" t="s">
        <v>203</v>
      </c>
      <c r="D421" s="103" t="s">
        <v>544</v>
      </c>
      <c r="E421" s="101"/>
      <c r="F421" s="149">
        <v>3</v>
      </c>
      <c r="G421" s="150">
        <v>66</v>
      </c>
      <c r="H421" s="7" t="s">
        <v>6</v>
      </c>
      <c r="I421" s="35">
        <v>1812</v>
      </c>
      <c r="J421" s="40"/>
      <c r="K421" s="30"/>
      <c r="L421" s="30"/>
    </row>
    <row r="422" spans="3:12" ht="12.75">
      <c r="C422" s="25" t="s">
        <v>204</v>
      </c>
      <c r="D422" s="103" t="s">
        <v>545</v>
      </c>
      <c r="E422" s="101"/>
      <c r="F422" s="149">
        <v>20</v>
      </c>
      <c r="G422" s="150">
        <v>500</v>
      </c>
      <c r="H422" s="7" t="s">
        <v>6</v>
      </c>
      <c r="I422" s="35">
        <v>1812</v>
      </c>
      <c r="J422" s="40"/>
      <c r="K422" s="30"/>
      <c r="L422" s="30"/>
    </row>
    <row r="423" spans="3:12" ht="12.75">
      <c r="C423" s="25" t="s">
        <v>205</v>
      </c>
      <c r="D423" s="103" t="s">
        <v>546</v>
      </c>
      <c r="E423" s="101"/>
      <c r="F423" s="149">
        <v>28</v>
      </c>
      <c r="G423" s="150">
        <v>784</v>
      </c>
      <c r="H423" s="7" t="s">
        <v>6</v>
      </c>
      <c r="I423" s="35">
        <v>1812</v>
      </c>
      <c r="J423" s="40"/>
      <c r="K423" s="30"/>
      <c r="L423" s="30"/>
    </row>
    <row r="424" spans="3:12" ht="12.75">
      <c r="C424" s="25" t="s">
        <v>206</v>
      </c>
      <c r="D424" s="103" t="s">
        <v>547</v>
      </c>
      <c r="E424" s="101"/>
      <c r="F424" s="149">
        <v>5</v>
      </c>
      <c r="G424" s="150">
        <v>525</v>
      </c>
      <c r="H424" s="7" t="s">
        <v>6</v>
      </c>
      <c r="I424" s="35">
        <v>1812</v>
      </c>
      <c r="J424" s="40"/>
      <c r="K424" s="30"/>
      <c r="L424" s="30"/>
    </row>
    <row r="425" spans="3:12" ht="12.75">
      <c r="C425" s="25" t="s">
        <v>207</v>
      </c>
      <c r="D425" s="103" t="s">
        <v>548</v>
      </c>
      <c r="E425" s="101"/>
      <c r="F425" s="149">
        <v>1</v>
      </c>
      <c r="G425" s="150">
        <v>97</v>
      </c>
      <c r="H425" s="7" t="s">
        <v>6</v>
      </c>
      <c r="I425" s="35">
        <v>1812</v>
      </c>
      <c r="J425" s="40"/>
      <c r="K425" s="30"/>
      <c r="L425" s="30"/>
    </row>
    <row r="426" spans="3:12" ht="12.75">
      <c r="C426" s="25" t="s">
        <v>208</v>
      </c>
      <c r="D426" s="103" t="s">
        <v>549</v>
      </c>
      <c r="E426" s="101"/>
      <c r="F426" s="149">
        <v>5</v>
      </c>
      <c r="G426" s="150">
        <v>160</v>
      </c>
      <c r="H426" s="7" t="s">
        <v>6</v>
      </c>
      <c r="I426" s="35">
        <v>1812</v>
      </c>
      <c r="J426" s="40"/>
      <c r="K426" s="30"/>
      <c r="L426" s="30"/>
    </row>
    <row r="427" spans="3:12" ht="12.75">
      <c r="C427" s="25" t="s">
        <v>209</v>
      </c>
      <c r="D427" s="103" t="s">
        <v>550</v>
      </c>
      <c r="E427" s="101"/>
      <c r="F427" s="149">
        <v>1</v>
      </c>
      <c r="G427" s="150">
        <v>19</v>
      </c>
      <c r="H427" s="7" t="s">
        <v>6</v>
      </c>
      <c r="I427" s="35">
        <v>1812</v>
      </c>
      <c r="J427" s="40"/>
      <c r="K427" s="30"/>
      <c r="L427" s="30"/>
    </row>
    <row r="428" spans="3:12" ht="12.75">
      <c r="C428" s="25" t="s">
        <v>210</v>
      </c>
      <c r="D428" s="103" t="s">
        <v>551</v>
      </c>
      <c r="E428" s="101"/>
      <c r="F428" s="149">
        <v>12</v>
      </c>
      <c r="G428" s="150">
        <v>420</v>
      </c>
      <c r="H428" s="7" t="s">
        <v>6</v>
      </c>
      <c r="I428" s="35">
        <v>1812</v>
      </c>
      <c r="J428" s="40"/>
      <c r="K428" s="30"/>
      <c r="L428" s="30"/>
    </row>
    <row r="429" spans="3:12" ht="12.75">
      <c r="C429" s="25" t="s">
        <v>211</v>
      </c>
      <c r="D429" s="103" t="s">
        <v>552</v>
      </c>
      <c r="E429" s="101"/>
      <c r="F429" s="149">
        <v>8</v>
      </c>
      <c r="G429" s="150">
        <v>264</v>
      </c>
      <c r="H429" s="7" t="s">
        <v>6</v>
      </c>
      <c r="I429" s="35">
        <v>1812</v>
      </c>
      <c r="J429" s="40"/>
      <c r="K429" s="30"/>
      <c r="L429" s="30"/>
    </row>
    <row r="430" spans="3:12" ht="12.75">
      <c r="C430" s="25" t="s">
        <v>212</v>
      </c>
      <c r="D430" s="103" t="s">
        <v>553</v>
      </c>
      <c r="E430" s="101"/>
      <c r="F430" s="149">
        <v>2</v>
      </c>
      <c r="G430" s="150">
        <v>98</v>
      </c>
      <c r="H430" s="7" t="s">
        <v>6</v>
      </c>
      <c r="I430" s="35">
        <v>1812</v>
      </c>
      <c r="J430" s="40"/>
      <c r="K430" s="30"/>
      <c r="L430" s="30"/>
    </row>
    <row r="431" spans="3:12" ht="12.75">
      <c r="C431" s="25" t="s">
        <v>213</v>
      </c>
      <c r="D431" s="103" t="s">
        <v>554</v>
      </c>
      <c r="E431" s="101"/>
      <c r="F431" s="149">
        <v>6</v>
      </c>
      <c r="G431" s="150">
        <v>390</v>
      </c>
      <c r="H431" s="7" t="s">
        <v>6</v>
      </c>
      <c r="I431" s="35">
        <v>1812</v>
      </c>
      <c r="J431" s="40"/>
      <c r="K431" s="30"/>
      <c r="L431" s="30"/>
    </row>
    <row r="432" spans="3:12" ht="12.75">
      <c r="C432" s="25" t="s">
        <v>214</v>
      </c>
      <c r="D432" s="103" t="s">
        <v>555</v>
      </c>
      <c r="E432" s="101"/>
      <c r="F432" s="149">
        <v>5</v>
      </c>
      <c r="G432" s="150">
        <v>375</v>
      </c>
      <c r="H432" s="7" t="s">
        <v>6</v>
      </c>
      <c r="I432" s="35">
        <v>1812</v>
      </c>
      <c r="J432" s="40"/>
      <c r="K432" s="30"/>
      <c r="L432" s="30"/>
    </row>
    <row r="433" spans="3:12" ht="12.75">
      <c r="C433" s="25" t="s">
        <v>215</v>
      </c>
      <c r="D433" s="103" t="s">
        <v>556</v>
      </c>
      <c r="E433" s="101"/>
      <c r="F433" s="149">
        <v>2</v>
      </c>
      <c r="G433" s="150">
        <v>46</v>
      </c>
      <c r="H433" s="7" t="s">
        <v>6</v>
      </c>
      <c r="I433" s="35">
        <v>1812</v>
      </c>
      <c r="J433" s="40"/>
      <c r="K433" s="30"/>
      <c r="L433" s="30"/>
    </row>
    <row r="434" spans="3:12" ht="12.75">
      <c r="C434" s="25" t="s">
        <v>216</v>
      </c>
      <c r="D434" s="103" t="s">
        <v>557</v>
      </c>
      <c r="E434" s="101"/>
      <c r="F434" s="149">
        <v>4</v>
      </c>
      <c r="G434" s="150">
        <v>168</v>
      </c>
      <c r="H434" s="7" t="s">
        <v>6</v>
      </c>
      <c r="I434" s="35">
        <v>1812</v>
      </c>
      <c r="J434" s="40"/>
      <c r="K434" s="30"/>
      <c r="L434" s="30"/>
    </row>
    <row r="435" spans="3:12" ht="12.75">
      <c r="C435" s="25" t="s">
        <v>217</v>
      </c>
      <c r="D435" s="103" t="s">
        <v>558</v>
      </c>
      <c r="E435" s="101"/>
      <c r="F435" s="149">
        <v>4</v>
      </c>
      <c r="G435" s="150">
        <v>164</v>
      </c>
      <c r="H435" s="7" t="s">
        <v>6</v>
      </c>
      <c r="I435" s="35">
        <v>1812</v>
      </c>
      <c r="J435" s="40"/>
      <c r="K435" s="30"/>
      <c r="L435" s="30"/>
    </row>
    <row r="436" spans="3:12" ht="12.75">
      <c r="C436" s="25" t="s">
        <v>218</v>
      </c>
      <c r="D436" s="103" t="s">
        <v>559</v>
      </c>
      <c r="E436" s="101"/>
      <c r="F436" s="149">
        <v>8</v>
      </c>
      <c r="G436" s="150">
        <v>312</v>
      </c>
      <c r="H436" s="7" t="s">
        <v>6</v>
      </c>
      <c r="I436" s="35">
        <v>1812</v>
      </c>
      <c r="J436" s="40"/>
      <c r="K436" s="30"/>
      <c r="L436" s="30"/>
    </row>
    <row r="437" spans="3:12" ht="12.75">
      <c r="C437" s="25" t="s">
        <v>219</v>
      </c>
      <c r="D437" s="103" t="s">
        <v>560</v>
      </c>
      <c r="E437" s="101"/>
      <c r="F437" s="149">
        <v>8</v>
      </c>
      <c r="G437" s="150">
        <v>4788</v>
      </c>
      <c r="H437" s="7" t="s">
        <v>6</v>
      </c>
      <c r="I437" s="35">
        <v>1812</v>
      </c>
      <c r="J437" s="40"/>
      <c r="K437" s="30"/>
      <c r="L437" s="30"/>
    </row>
    <row r="438" spans="3:12" ht="12.75">
      <c r="C438" s="25" t="s">
        <v>220</v>
      </c>
      <c r="D438" s="100" t="s">
        <v>567</v>
      </c>
      <c r="E438" s="101"/>
      <c r="F438" s="149">
        <v>21</v>
      </c>
      <c r="G438" s="150">
        <v>618.45</v>
      </c>
      <c r="H438" s="7" t="s">
        <v>6</v>
      </c>
      <c r="I438" s="35">
        <v>1812</v>
      </c>
      <c r="J438" s="40"/>
      <c r="K438" s="30"/>
      <c r="L438" s="30"/>
    </row>
    <row r="439" spans="3:12" ht="12.75">
      <c r="C439" s="25" t="s">
        <v>221</v>
      </c>
      <c r="D439" s="100" t="s">
        <v>568</v>
      </c>
      <c r="E439" s="101"/>
      <c r="F439" s="149">
        <v>21</v>
      </c>
      <c r="G439" s="150">
        <v>1468.95</v>
      </c>
      <c r="H439" s="7" t="s">
        <v>6</v>
      </c>
      <c r="I439" s="35">
        <v>1812</v>
      </c>
      <c r="J439" s="40"/>
      <c r="K439" s="30"/>
      <c r="L439" s="30"/>
    </row>
    <row r="440" spans="3:12" ht="12.75">
      <c r="C440" s="25" t="s">
        <v>222</v>
      </c>
      <c r="D440" s="100" t="s">
        <v>569</v>
      </c>
      <c r="E440" s="101"/>
      <c r="F440" s="149">
        <v>7</v>
      </c>
      <c r="G440" s="150">
        <v>857.5</v>
      </c>
      <c r="H440" s="7" t="s">
        <v>6</v>
      </c>
      <c r="I440" s="35">
        <v>1812</v>
      </c>
      <c r="J440" s="40"/>
      <c r="K440" s="30"/>
      <c r="L440" s="30"/>
    </row>
    <row r="441" spans="3:12" ht="12.75">
      <c r="C441" s="25" t="s">
        <v>223</v>
      </c>
      <c r="D441" s="100" t="s">
        <v>570</v>
      </c>
      <c r="E441" s="101"/>
      <c r="F441" s="149">
        <v>23</v>
      </c>
      <c r="G441" s="150">
        <v>563.5</v>
      </c>
      <c r="H441" s="7" t="s">
        <v>6</v>
      </c>
      <c r="I441" s="35">
        <v>1812</v>
      </c>
      <c r="J441" s="40"/>
      <c r="K441" s="30"/>
      <c r="L441" s="30"/>
    </row>
    <row r="442" spans="3:12" ht="12.75">
      <c r="C442" s="25" t="s">
        <v>224</v>
      </c>
      <c r="D442" s="100" t="s">
        <v>571</v>
      </c>
      <c r="E442" s="101"/>
      <c r="F442" s="149">
        <v>1000</v>
      </c>
      <c r="G442" s="150">
        <v>270</v>
      </c>
      <c r="H442" s="7" t="s">
        <v>6</v>
      </c>
      <c r="I442" s="35">
        <v>1812</v>
      </c>
      <c r="J442" s="40"/>
      <c r="K442" s="30"/>
      <c r="L442" s="30"/>
    </row>
    <row r="443" spans="3:12" ht="12.75">
      <c r="C443" s="25" t="s">
        <v>225</v>
      </c>
      <c r="D443" s="100" t="s">
        <v>572</v>
      </c>
      <c r="E443" s="101"/>
      <c r="F443" s="149">
        <v>10000</v>
      </c>
      <c r="G443" s="150">
        <v>2500</v>
      </c>
      <c r="H443" s="7" t="s">
        <v>6</v>
      </c>
      <c r="I443" s="35">
        <v>1812</v>
      </c>
      <c r="J443" s="40"/>
      <c r="K443" s="30"/>
      <c r="L443" s="30"/>
    </row>
    <row r="444" spans="3:12" ht="12.75">
      <c r="C444" s="25" t="s">
        <v>226</v>
      </c>
      <c r="D444" s="100" t="s">
        <v>573</v>
      </c>
      <c r="E444" s="101"/>
      <c r="F444" s="149">
        <v>1000</v>
      </c>
      <c r="G444" s="150">
        <v>420</v>
      </c>
      <c r="H444" s="7" t="s">
        <v>6</v>
      </c>
      <c r="I444" s="35">
        <v>1812</v>
      </c>
      <c r="J444" s="40"/>
      <c r="K444" s="30"/>
      <c r="L444" s="30"/>
    </row>
    <row r="445" spans="3:12" ht="12.75">
      <c r="C445" s="25" t="s">
        <v>227</v>
      </c>
      <c r="D445" s="100" t="s">
        <v>574</v>
      </c>
      <c r="E445" s="101"/>
      <c r="F445" s="149">
        <v>5000</v>
      </c>
      <c r="G445" s="150">
        <v>1750</v>
      </c>
      <c r="H445" s="7" t="s">
        <v>6</v>
      </c>
      <c r="I445" s="35">
        <v>1812</v>
      </c>
      <c r="J445" s="40"/>
      <c r="K445" s="30"/>
      <c r="L445" s="30"/>
    </row>
    <row r="446" spans="3:12" ht="14.25" customHeight="1">
      <c r="C446" s="126" t="s">
        <v>228</v>
      </c>
      <c r="D446" s="100" t="s">
        <v>575</v>
      </c>
      <c r="E446" s="101"/>
      <c r="F446" s="149">
        <v>1000</v>
      </c>
      <c r="G446" s="150">
        <v>420</v>
      </c>
      <c r="H446" s="7" t="s">
        <v>6</v>
      </c>
      <c r="I446" s="35">
        <v>1812</v>
      </c>
      <c r="J446" s="40"/>
      <c r="K446" s="30"/>
      <c r="L446" s="30"/>
    </row>
    <row r="447" spans="3:12" ht="12.75">
      <c r="C447" s="25" t="s">
        <v>229</v>
      </c>
      <c r="D447" s="100" t="s">
        <v>576</v>
      </c>
      <c r="E447" s="101"/>
      <c r="F447" s="149">
        <v>3000</v>
      </c>
      <c r="G447" s="150">
        <v>660</v>
      </c>
      <c r="H447" s="7" t="s">
        <v>6</v>
      </c>
      <c r="I447" s="35">
        <v>1812</v>
      </c>
      <c r="J447" s="40"/>
      <c r="K447" s="30"/>
      <c r="L447" s="30"/>
    </row>
    <row r="448" spans="3:12" ht="12.75">
      <c r="C448" s="25" t="s">
        <v>230</v>
      </c>
      <c r="D448" s="100" t="s">
        <v>577</v>
      </c>
      <c r="E448" s="101"/>
      <c r="F448" s="149">
        <v>1000</v>
      </c>
      <c r="G448" s="150">
        <v>230</v>
      </c>
      <c r="H448" s="7" t="s">
        <v>6</v>
      </c>
      <c r="I448" s="35">
        <v>1812</v>
      </c>
      <c r="J448" s="40"/>
      <c r="K448" s="30"/>
      <c r="L448" s="30"/>
    </row>
    <row r="449" spans="3:12" ht="12.75">
      <c r="C449" s="25" t="s">
        <v>231</v>
      </c>
      <c r="D449" s="100" t="s">
        <v>578</v>
      </c>
      <c r="E449" s="101"/>
      <c r="F449" s="149">
        <v>1</v>
      </c>
      <c r="G449" s="150">
        <v>57.2</v>
      </c>
      <c r="H449" s="7" t="s">
        <v>6</v>
      </c>
      <c r="I449" s="35">
        <v>1812</v>
      </c>
      <c r="J449" s="40"/>
      <c r="K449" s="30"/>
      <c r="L449" s="30"/>
    </row>
    <row r="450" spans="3:12" ht="12.75">
      <c r="C450" s="126" t="s">
        <v>232</v>
      </c>
      <c r="D450" s="100" t="s">
        <v>579</v>
      </c>
      <c r="E450" s="101"/>
      <c r="F450" s="149">
        <v>30</v>
      </c>
      <c r="G450" s="150">
        <v>1065</v>
      </c>
      <c r="H450" s="7" t="s">
        <v>6</v>
      </c>
      <c r="I450" s="35">
        <v>1812</v>
      </c>
      <c r="J450" s="40"/>
      <c r="K450" s="30"/>
      <c r="L450" s="30"/>
    </row>
    <row r="451" spans="3:12" ht="12.75">
      <c r="C451" s="25" t="s">
        <v>233</v>
      </c>
      <c r="D451" s="100" t="s">
        <v>580</v>
      </c>
      <c r="E451" s="101"/>
      <c r="F451" s="149">
        <v>1000</v>
      </c>
      <c r="G451" s="150">
        <v>300</v>
      </c>
      <c r="H451" s="7" t="s">
        <v>6</v>
      </c>
      <c r="I451" s="35">
        <v>1812</v>
      </c>
      <c r="J451" s="40"/>
      <c r="K451" s="30"/>
      <c r="L451" s="30"/>
    </row>
    <row r="452" spans="3:12" ht="12.75">
      <c r="C452" s="25" t="s">
        <v>234</v>
      </c>
      <c r="D452" s="100" t="s">
        <v>581</v>
      </c>
      <c r="E452" s="101"/>
      <c r="F452" s="149">
        <v>1</v>
      </c>
      <c r="G452" s="150">
        <v>91</v>
      </c>
      <c r="H452" s="7" t="s">
        <v>6</v>
      </c>
      <c r="I452" s="35">
        <v>1812</v>
      </c>
      <c r="J452" s="40"/>
      <c r="K452" s="30"/>
      <c r="L452" s="30"/>
    </row>
    <row r="453" spans="3:12" ht="12.75">
      <c r="C453" s="25" t="s">
        <v>235</v>
      </c>
      <c r="D453" s="100" t="s">
        <v>127</v>
      </c>
      <c r="E453" s="101"/>
      <c r="F453" s="151">
        <v>1</v>
      </c>
      <c r="G453" s="152">
        <v>212.95</v>
      </c>
      <c r="H453" s="7" t="s">
        <v>6</v>
      </c>
      <c r="I453" s="35">
        <v>1812</v>
      </c>
      <c r="J453" s="40"/>
      <c r="K453" s="30"/>
      <c r="L453" s="30"/>
    </row>
    <row r="454" spans="3:12" ht="12.75">
      <c r="C454" s="25" t="s">
        <v>236</v>
      </c>
      <c r="D454" s="100" t="s">
        <v>582</v>
      </c>
      <c r="E454" s="101"/>
      <c r="F454" s="151">
        <v>5</v>
      </c>
      <c r="G454" s="152">
        <v>995</v>
      </c>
      <c r="H454" s="7" t="s">
        <v>6</v>
      </c>
      <c r="I454" s="35">
        <v>1812</v>
      </c>
      <c r="J454" s="40"/>
      <c r="K454" s="30"/>
      <c r="L454" s="30"/>
    </row>
    <row r="455" spans="3:12" ht="12.75">
      <c r="C455" s="25" t="s">
        <v>237</v>
      </c>
      <c r="D455" s="100" t="s">
        <v>583</v>
      </c>
      <c r="E455" s="101"/>
      <c r="F455" s="151">
        <v>140</v>
      </c>
      <c r="G455" s="152">
        <v>315</v>
      </c>
      <c r="H455" s="7" t="s">
        <v>6</v>
      </c>
      <c r="I455" s="35">
        <v>1812</v>
      </c>
      <c r="J455" s="40"/>
      <c r="K455" s="30"/>
      <c r="L455" s="30"/>
    </row>
    <row r="456" spans="3:12" ht="12.75">
      <c r="C456" s="25" t="s">
        <v>238</v>
      </c>
      <c r="D456" s="100" t="s">
        <v>584</v>
      </c>
      <c r="E456" s="101"/>
      <c r="F456" s="151">
        <v>36</v>
      </c>
      <c r="G456" s="152">
        <v>4320</v>
      </c>
      <c r="H456" s="7" t="s">
        <v>6</v>
      </c>
      <c r="I456" s="35">
        <v>1812</v>
      </c>
      <c r="J456" s="40"/>
      <c r="K456" s="30"/>
      <c r="L456" s="30"/>
    </row>
    <row r="457" spans="3:12" ht="12.75">
      <c r="C457" s="25" t="s">
        <v>239</v>
      </c>
      <c r="D457" s="104" t="s">
        <v>585</v>
      </c>
      <c r="E457" s="101"/>
      <c r="F457" s="151">
        <v>8</v>
      </c>
      <c r="G457" s="152">
        <v>1640</v>
      </c>
      <c r="H457" s="7" t="s">
        <v>6</v>
      </c>
      <c r="I457" s="35">
        <v>1812</v>
      </c>
      <c r="J457" s="40"/>
      <c r="K457" s="30"/>
      <c r="L457" s="30"/>
    </row>
    <row r="458" spans="3:12" ht="12.75">
      <c r="C458" s="25" t="s">
        <v>240</v>
      </c>
      <c r="D458" s="104" t="s">
        <v>586</v>
      </c>
      <c r="E458" s="101"/>
      <c r="F458" s="151">
        <v>1781</v>
      </c>
      <c r="G458" s="152">
        <v>623.3500000000001</v>
      </c>
      <c r="H458" s="7" t="s">
        <v>6</v>
      </c>
      <c r="I458" s="35">
        <v>1812</v>
      </c>
      <c r="J458" s="40"/>
      <c r="K458" s="30"/>
      <c r="L458" s="30"/>
    </row>
    <row r="459" spans="3:12" ht="12.75">
      <c r="C459" s="25" t="s">
        <v>241</v>
      </c>
      <c r="D459" s="104" t="s">
        <v>563</v>
      </c>
      <c r="E459" s="101"/>
      <c r="F459" s="151">
        <v>1</v>
      </c>
      <c r="G459" s="152">
        <v>35</v>
      </c>
      <c r="H459" s="7" t="s">
        <v>6</v>
      </c>
      <c r="I459" s="35">
        <v>1812</v>
      </c>
      <c r="J459" s="40"/>
      <c r="K459" s="30"/>
      <c r="L459" s="30"/>
    </row>
    <row r="460" spans="3:12" ht="12.75">
      <c r="C460" s="25" t="s">
        <v>242</v>
      </c>
      <c r="D460" s="104" t="s">
        <v>594</v>
      </c>
      <c r="E460" s="101"/>
      <c r="F460" s="151">
        <v>12</v>
      </c>
      <c r="G460" s="152">
        <v>684</v>
      </c>
      <c r="H460" s="7" t="s">
        <v>6</v>
      </c>
      <c r="I460" s="35">
        <v>1812</v>
      </c>
      <c r="J460" s="40"/>
      <c r="K460" s="30"/>
      <c r="L460" s="30"/>
    </row>
    <row r="461" spans="3:12" ht="12.75">
      <c r="C461" s="25" t="s">
        <v>243</v>
      </c>
      <c r="D461" s="104" t="s">
        <v>587</v>
      </c>
      <c r="E461" s="101"/>
      <c r="F461" s="151">
        <v>12</v>
      </c>
      <c r="G461" s="152">
        <v>1080</v>
      </c>
      <c r="H461" s="7" t="s">
        <v>6</v>
      </c>
      <c r="I461" s="35">
        <v>1812</v>
      </c>
      <c r="J461" s="40"/>
      <c r="K461" s="30"/>
      <c r="L461" s="30"/>
    </row>
    <row r="462" spans="3:12" ht="12.75">
      <c r="C462" s="25" t="s">
        <v>244</v>
      </c>
      <c r="D462" s="104" t="s">
        <v>562</v>
      </c>
      <c r="E462" s="101"/>
      <c r="F462" s="151">
        <v>2</v>
      </c>
      <c r="G462" s="152">
        <v>30.6</v>
      </c>
      <c r="H462" s="7" t="s">
        <v>6</v>
      </c>
      <c r="I462" s="35">
        <v>1812</v>
      </c>
      <c r="J462" s="40"/>
      <c r="K462" s="30"/>
      <c r="L462" s="30"/>
    </row>
    <row r="463" spans="3:12" ht="12.75">
      <c r="C463" s="25" t="s">
        <v>245</v>
      </c>
      <c r="D463" s="104" t="s">
        <v>588</v>
      </c>
      <c r="E463" s="101"/>
      <c r="F463" s="151">
        <v>5730</v>
      </c>
      <c r="G463" s="152">
        <v>573</v>
      </c>
      <c r="H463" s="7" t="s">
        <v>6</v>
      </c>
      <c r="I463" s="35">
        <v>1812</v>
      </c>
      <c r="J463" s="40"/>
      <c r="K463" s="30"/>
      <c r="L463" s="30"/>
    </row>
    <row r="464" spans="3:12" ht="12.75">
      <c r="C464" s="25" t="s">
        <v>246</v>
      </c>
      <c r="D464" s="104" t="s">
        <v>589</v>
      </c>
      <c r="E464" s="101"/>
      <c r="F464" s="151">
        <v>1500</v>
      </c>
      <c r="G464" s="152">
        <v>210</v>
      </c>
      <c r="H464" s="7" t="s">
        <v>6</v>
      </c>
      <c r="I464" s="35">
        <v>1812</v>
      </c>
      <c r="J464" s="40"/>
      <c r="K464" s="30"/>
      <c r="L464" s="30"/>
    </row>
    <row r="465" spans="3:12" ht="12.75">
      <c r="C465" s="25" t="s">
        <v>247</v>
      </c>
      <c r="D465" s="104" t="s">
        <v>590</v>
      </c>
      <c r="E465" s="101"/>
      <c r="F465" s="153">
        <v>7</v>
      </c>
      <c r="G465" s="105">
        <v>875</v>
      </c>
      <c r="H465" s="7" t="s">
        <v>6</v>
      </c>
      <c r="I465" s="35">
        <v>1812</v>
      </c>
      <c r="J465" s="40"/>
      <c r="K465" s="30"/>
      <c r="L465" s="30"/>
    </row>
    <row r="466" spans="3:12" ht="12.75">
      <c r="C466" s="25" t="s">
        <v>462</v>
      </c>
      <c r="D466" s="104" t="s">
        <v>591</v>
      </c>
      <c r="E466" s="145"/>
      <c r="F466" s="153">
        <v>7</v>
      </c>
      <c r="G466" s="105">
        <v>875</v>
      </c>
      <c r="H466" s="7" t="s">
        <v>6</v>
      </c>
      <c r="I466" s="35">
        <v>1812</v>
      </c>
      <c r="J466" s="40"/>
      <c r="K466" s="30"/>
      <c r="L466" s="30"/>
    </row>
    <row r="467" spans="3:12" ht="12.75">
      <c r="C467" s="25" t="s">
        <v>463</v>
      </c>
      <c r="D467" s="104" t="s">
        <v>592</v>
      </c>
      <c r="E467" s="101"/>
      <c r="F467" s="153">
        <v>7</v>
      </c>
      <c r="G467" s="105">
        <v>630</v>
      </c>
      <c r="H467" s="7" t="s">
        <v>6</v>
      </c>
      <c r="I467" s="35">
        <v>1812</v>
      </c>
      <c r="J467" s="40"/>
      <c r="K467" s="30"/>
      <c r="L467" s="30"/>
    </row>
    <row r="468" spans="3:12" ht="12.75">
      <c r="C468" s="25" t="s">
        <v>464</v>
      </c>
      <c r="D468" s="104" t="s">
        <v>264</v>
      </c>
      <c r="E468" s="101"/>
      <c r="F468" s="151">
        <v>2</v>
      </c>
      <c r="G468" s="152">
        <v>1046.5</v>
      </c>
      <c r="H468" s="7" t="s">
        <v>6</v>
      </c>
      <c r="I468" s="35">
        <v>1812</v>
      </c>
      <c r="J468" s="40"/>
      <c r="K468" s="30"/>
      <c r="L468" s="30"/>
    </row>
    <row r="469" spans="3:12" ht="12.75">
      <c r="C469" s="25" t="s">
        <v>465</v>
      </c>
      <c r="D469" s="104" t="s">
        <v>593</v>
      </c>
      <c r="E469" s="101"/>
      <c r="F469" s="151">
        <v>1</v>
      </c>
      <c r="G469" s="152">
        <v>500</v>
      </c>
      <c r="H469" s="7" t="s">
        <v>6</v>
      </c>
      <c r="I469" s="35">
        <v>1812</v>
      </c>
      <c r="J469" s="40"/>
      <c r="K469" s="30"/>
      <c r="L469" s="30"/>
    </row>
    <row r="470" spans="3:12" ht="12.75">
      <c r="C470" s="25" t="s">
        <v>466</v>
      </c>
      <c r="D470" s="104" t="s">
        <v>595</v>
      </c>
      <c r="E470" s="101"/>
      <c r="F470" s="151">
        <v>1</v>
      </c>
      <c r="G470" s="152">
        <v>105</v>
      </c>
      <c r="H470" s="7" t="s">
        <v>6</v>
      </c>
      <c r="I470" s="35">
        <v>1812</v>
      </c>
      <c r="J470" s="40"/>
      <c r="K470" s="30"/>
      <c r="L470" s="30"/>
    </row>
    <row r="471" spans="3:12" ht="12.75">
      <c r="C471" s="25" t="s">
        <v>467</v>
      </c>
      <c r="D471" s="104" t="s">
        <v>596</v>
      </c>
      <c r="E471" s="101"/>
      <c r="F471" s="151">
        <v>1</v>
      </c>
      <c r="G471" s="152">
        <v>45</v>
      </c>
      <c r="H471" s="7" t="s">
        <v>6</v>
      </c>
      <c r="I471" s="35">
        <v>1812</v>
      </c>
      <c r="J471" s="40"/>
      <c r="K471" s="30"/>
      <c r="L471" s="30"/>
    </row>
    <row r="472" spans="3:12" ht="12.75">
      <c r="C472" s="25" t="s">
        <v>468</v>
      </c>
      <c r="D472" s="104" t="s">
        <v>597</v>
      </c>
      <c r="E472" s="101"/>
      <c r="F472" s="149">
        <v>1</v>
      </c>
      <c r="G472" s="150">
        <v>205</v>
      </c>
      <c r="H472" s="7" t="s">
        <v>6</v>
      </c>
      <c r="I472" s="35">
        <v>1812</v>
      </c>
      <c r="J472" s="40"/>
      <c r="K472" s="30"/>
      <c r="L472" s="30"/>
    </row>
    <row r="473" spans="3:12" ht="12.75">
      <c r="C473" s="25" t="s">
        <v>469</v>
      </c>
      <c r="D473" s="102" t="s">
        <v>561</v>
      </c>
      <c r="E473" s="101"/>
      <c r="F473" s="149">
        <v>10</v>
      </c>
      <c r="G473" s="150">
        <f>5257+1170+670-707</f>
        <v>6390</v>
      </c>
      <c r="H473" s="7" t="s">
        <v>6</v>
      </c>
      <c r="I473" s="35">
        <v>1812</v>
      </c>
      <c r="J473" s="40"/>
      <c r="K473" s="30"/>
      <c r="L473" s="30"/>
    </row>
    <row r="474" spans="3:12" ht="12.75">
      <c r="C474" s="25" t="s">
        <v>470</v>
      </c>
      <c r="D474" s="106" t="s">
        <v>598</v>
      </c>
      <c r="E474" s="101"/>
      <c r="F474" s="149">
        <v>1</v>
      </c>
      <c r="G474" s="150">
        <f>181.98-0.17</f>
        <v>181.81</v>
      </c>
      <c r="H474" s="7" t="s">
        <v>6</v>
      </c>
      <c r="I474" s="35">
        <v>1812</v>
      </c>
      <c r="J474" s="40"/>
      <c r="K474" s="30"/>
      <c r="L474" s="30"/>
    </row>
    <row r="475" spans="3:12" ht="12.75">
      <c r="C475" s="25" t="s">
        <v>471</v>
      </c>
      <c r="D475" s="104" t="s">
        <v>599</v>
      </c>
      <c r="E475" s="101"/>
      <c r="F475" s="149">
        <v>2</v>
      </c>
      <c r="G475" s="150">
        <v>2250</v>
      </c>
      <c r="H475" s="7" t="s">
        <v>6</v>
      </c>
      <c r="I475" s="35">
        <v>1812</v>
      </c>
      <c r="J475" s="40"/>
      <c r="K475" s="30"/>
      <c r="L475" s="30"/>
    </row>
    <row r="476" spans="3:12" ht="12.75">
      <c r="C476" s="25"/>
      <c r="D476" s="50"/>
      <c r="E476" s="68"/>
      <c r="F476" s="68"/>
      <c r="G476" s="47"/>
      <c r="H476" s="7"/>
      <c r="I476" s="35"/>
      <c r="J476" s="40"/>
      <c r="K476" s="30"/>
      <c r="L476" s="30"/>
    </row>
    <row r="477" spans="3:12" ht="12.75">
      <c r="C477" s="3"/>
      <c r="D477" s="146" t="s">
        <v>363</v>
      </c>
      <c r="E477" s="10"/>
      <c r="F477" s="24">
        <f>SUM(F333:F476)</f>
        <v>33925</v>
      </c>
      <c r="G477" s="23">
        <f>SUM(G333:G476)</f>
        <v>80048.81999999998</v>
      </c>
      <c r="H477" s="8"/>
      <c r="I477" s="3"/>
      <c r="J477" s="30"/>
      <c r="K477" s="30"/>
      <c r="L477" s="30"/>
    </row>
    <row r="478" spans="3:12" ht="30" customHeight="1">
      <c r="C478" s="61"/>
      <c r="D478" s="197" t="s">
        <v>332</v>
      </c>
      <c r="E478" s="197"/>
      <c r="F478" s="198"/>
      <c r="G478" s="63">
        <f>G477</f>
        <v>80048.81999999998</v>
      </c>
      <c r="J478" s="30"/>
      <c r="K478" s="30"/>
      <c r="L478" s="30"/>
    </row>
    <row r="479" spans="3:7" ht="12.75">
      <c r="C479" s="30"/>
      <c r="D479" s="69"/>
      <c r="E479" s="69"/>
      <c r="F479" s="69"/>
      <c r="G479" s="70"/>
    </row>
    <row r="480" spans="3:9" ht="12.75" customHeight="1">
      <c r="C480" s="30"/>
      <c r="D480" s="203" t="s">
        <v>700</v>
      </c>
      <c r="E480" s="203"/>
      <c r="F480" s="203"/>
      <c r="G480" s="203"/>
      <c r="H480" s="203"/>
      <c r="I480" s="203"/>
    </row>
    <row r="481" spans="3:9" ht="12.75">
      <c r="C481" s="30"/>
      <c r="D481" s="200" t="s">
        <v>701</v>
      </c>
      <c r="E481" s="200"/>
      <c r="F481" s="200"/>
      <c r="G481" s="200"/>
      <c r="H481" s="200"/>
      <c r="I481" s="200"/>
    </row>
    <row r="482" spans="3:9" ht="12.75">
      <c r="C482" s="30"/>
      <c r="D482" s="200" t="s">
        <v>702</v>
      </c>
      <c r="E482" s="200"/>
      <c r="F482" s="200"/>
      <c r="G482" s="200"/>
      <c r="H482" s="200"/>
      <c r="I482" s="200"/>
    </row>
    <row r="483" spans="3:9" ht="12.75">
      <c r="C483" s="30"/>
      <c r="D483" s="200" t="s">
        <v>703</v>
      </c>
      <c r="E483" s="200"/>
      <c r="F483" s="200"/>
      <c r="G483" s="200"/>
      <c r="H483" s="200"/>
      <c r="I483" s="200"/>
    </row>
    <row r="484" spans="3:9" ht="12.75">
      <c r="C484" s="30"/>
      <c r="D484" s="200" t="s">
        <v>704</v>
      </c>
      <c r="E484" s="200"/>
      <c r="F484" s="200"/>
      <c r="G484" s="200"/>
      <c r="H484" s="200"/>
      <c r="I484" s="200"/>
    </row>
    <row r="485" spans="3:7" ht="12.75">
      <c r="C485" s="30"/>
      <c r="D485" s="69"/>
      <c r="E485" s="69"/>
      <c r="F485" s="69"/>
      <c r="G485" s="70"/>
    </row>
    <row r="486" spans="3:10" ht="12.75">
      <c r="C486" s="30"/>
      <c r="D486" s="69"/>
      <c r="E486" s="69"/>
      <c r="F486" s="69"/>
      <c r="G486" s="70"/>
      <c r="I486" s="108" t="s">
        <v>680</v>
      </c>
      <c r="J486" s="108"/>
    </row>
    <row r="487" spans="3:11" ht="40.5" customHeight="1">
      <c r="C487" s="30"/>
      <c r="D487" s="38"/>
      <c r="E487" s="38"/>
      <c r="F487" s="172" t="s">
        <v>699</v>
      </c>
      <c r="G487" s="172"/>
      <c r="H487" s="172"/>
      <c r="I487" s="172"/>
      <c r="J487" s="172"/>
      <c r="K487" s="38"/>
    </row>
    <row r="488" spans="3:12" ht="30.75" customHeight="1">
      <c r="C488" s="178" t="s">
        <v>681</v>
      </c>
      <c r="D488" s="179"/>
      <c r="E488" s="179"/>
      <c r="F488" s="179"/>
      <c r="G488" s="179"/>
      <c r="H488" s="179"/>
      <c r="I488" s="179"/>
      <c r="J488" s="133"/>
      <c r="K488" s="133"/>
      <c r="L488" s="137"/>
    </row>
    <row r="489" spans="3:12" ht="12.75">
      <c r="C489" s="180" t="s">
        <v>0</v>
      </c>
      <c r="D489" s="180" t="s">
        <v>76</v>
      </c>
      <c r="E489" s="180" t="s">
        <v>1</v>
      </c>
      <c r="F489" s="180" t="s">
        <v>77</v>
      </c>
      <c r="G489" s="180" t="s">
        <v>2</v>
      </c>
      <c r="H489" s="180" t="s">
        <v>78</v>
      </c>
      <c r="I489" s="180" t="s">
        <v>79</v>
      </c>
      <c r="J489" s="176"/>
      <c r="K489" s="176"/>
      <c r="L489" s="137"/>
    </row>
    <row r="490" spans="3:12" ht="12.75">
      <c r="C490" s="180"/>
      <c r="D490" s="180"/>
      <c r="E490" s="180"/>
      <c r="F490" s="180"/>
      <c r="G490" s="180"/>
      <c r="H490" s="180"/>
      <c r="I490" s="180"/>
      <c r="J490" s="176"/>
      <c r="K490" s="176"/>
      <c r="L490" s="137"/>
    </row>
    <row r="491" spans="3:12" ht="12.75">
      <c r="C491" s="180"/>
      <c r="D491" s="180"/>
      <c r="E491" s="180"/>
      <c r="F491" s="180"/>
      <c r="G491" s="180"/>
      <c r="H491" s="180"/>
      <c r="I491" s="180"/>
      <c r="J491" s="176"/>
      <c r="K491" s="176"/>
      <c r="L491" s="137"/>
    </row>
    <row r="492" spans="3:12" ht="12.75">
      <c r="C492" s="180"/>
      <c r="D492" s="180"/>
      <c r="E492" s="180"/>
      <c r="F492" s="180"/>
      <c r="G492" s="180"/>
      <c r="H492" s="180"/>
      <c r="I492" s="180"/>
      <c r="J492" s="176"/>
      <c r="K492" s="176"/>
      <c r="L492" s="137"/>
    </row>
    <row r="493" spans="3:12" ht="12.75">
      <c r="C493" s="15">
        <v>1</v>
      </c>
      <c r="D493" s="15">
        <v>2</v>
      </c>
      <c r="E493" s="15">
        <v>3</v>
      </c>
      <c r="F493" s="15">
        <v>4</v>
      </c>
      <c r="G493" s="15">
        <v>5</v>
      </c>
      <c r="H493" s="15">
        <v>6</v>
      </c>
      <c r="I493" s="15">
        <v>7</v>
      </c>
      <c r="J493" s="91"/>
      <c r="K493" s="91"/>
      <c r="L493" s="137"/>
    </row>
    <row r="494" spans="3:12" ht="12.75" customHeight="1">
      <c r="C494" s="191" t="s">
        <v>367</v>
      </c>
      <c r="D494" s="191"/>
      <c r="E494" s="191"/>
      <c r="F494" s="191"/>
      <c r="G494" s="191"/>
      <c r="H494" s="191"/>
      <c r="I494" s="191"/>
      <c r="J494" s="134"/>
      <c r="K494" s="134"/>
      <c r="L494" s="137"/>
    </row>
    <row r="495" spans="3:12" ht="15.75">
      <c r="C495" s="16" t="s">
        <v>14</v>
      </c>
      <c r="D495" s="11" t="s">
        <v>698</v>
      </c>
      <c r="E495" s="9" t="s">
        <v>113</v>
      </c>
      <c r="F495" s="5">
        <v>485</v>
      </c>
      <c r="G495" s="14">
        <v>436.5</v>
      </c>
      <c r="H495" s="9" t="s">
        <v>6</v>
      </c>
      <c r="I495" s="9">
        <v>2213</v>
      </c>
      <c r="J495" s="135"/>
      <c r="K495" s="136"/>
      <c r="L495" s="137"/>
    </row>
    <row r="496" spans="3:12" ht="15.75">
      <c r="C496" s="16"/>
      <c r="D496" s="18" t="s">
        <v>364</v>
      </c>
      <c r="E496" s="19"/>
      <c r="F496" s="18"/>
      <c r="G496" s="20">
        <f>SUM(G494:G495)</f>
        <v>436.5</v>
      </c>
      <c r="H496" s="9"/>
      <c r="I496" s="9"/>
      <c r="J496" s="135"/>
      <c r="K496" s="136"/>
      <c r="L496" s="137"/>
    </row>
    <row r="497" spans="3:11" ht="27" customHeight="1">
      <c r="C497" s="127"/>
      <c r="D497" s="128"/>
      <c r="E497" s="129"/>
      <c r="F497" s="128"/>
      <c r="G497" s="130"/>
      <c r="H497" s="131"/>
      <c r="I497" s="131"/>
      <c r="J497" s="132"/>
      <c r="K497" s="93"/>
    </row>
    <row r="498" spans="3:11" ht="12" customHeight="1">
      <c r="C498" s="127"/>
      <c r="D498" s="203" t="s">
        <v>700</v>
      </c>
      <c r="E498" s="203"/>
      <c r="F498" s="203"/>
      <c r="G498" s="203"/>
      <c r="H498" s="203"/>
      <c r="I498" s="203"/>
      <c r="J498" s="132"/>
      <c r="K498" s="93"/>
    </row>
    <row r="499" spans="3:11" ht="11.25" customHeight="1">
      <c r="C499" s="127"/>
      <c r="D499" s="200" t="s">
        <v>701</v>
      </c>
      <c r="E499" s="200"/>
      <c r="F499" s="200"/>
      <c r="G499" s="200"/>
      <c r="H499" s="200"/>
      <c r="I499" s="200"/>
      <c r="J499" s="132"/>
      <c r="K499" s="93"/>
    </row>
    <row r="500" spans="3:11" ht="11.25" customHeight="1">
      <c r="C500" s="127"/>
      <c r="D500" s="200" t="s">
        <v>702</v>
      </c>
      <c r="E500" s="200"/>
      <c r="F500" s="200"/>
      <c r="G500" s="200"/>
      <c r="H500" s="200"/>
      <c r="I500" s="200"/>
      <c r="J500" s="132"/>
      <c r="K500" s="93"/>
    </row>
    <row r="501" spans="3:11" ht="12.75" customHeight="1">
      <c r="C501" s="127"/>
      <c r="D501" s="200" t="s">
        <v>703</v>
      </c>
      <c r="E501" s="200"/>
      <c r="F501" s="200"/>
      <c r="G501" s="200"/>
      <c r="H501" s="200"/>
      <c r="I501" s="200"/>
      <c r="J501" s="132"/>
      <c r="K501" s="93"/>
    </row>
    <row r="502" spans="3:11" ht="12.75" customHeight="1">
      <c r="C502" s="127"/>
      <c r="D502" s="200" t="s">
        <v>704</v>
      </c>
      <c r="E502" s="200"/>
      <c r="F502" s="200"/>
      <c r="G502" s="200"/>
      <c r="H502" s="200"/>
      <c r="I502" s="200"/>
      <c r="J502" s="132"/>
      <c r="K502" s="93"/>
    </row>
    <row r="503" spans="3:11" ht="38.25" customHeight="1">
      <c r="C503" s="127"/>
      <c r="D503" s="128"/>
      <c r="E503" s="129"/>
      <c r="F503" s="128"/>
      <c r="G503" s="130"/>
      <c r="H503" s="131"/>
      <c r="I503" s="131"/>
      <c r="J503" s="132"/>
      <c r="K503" s="93"/>
    </row>
    <row r="504" spans="3:11" ht="15.75">
      <c r="C504" s="127"/>
      <c r="D504" s="128"/>
      <c r="E504" s="129"/>
      <c r="F504" s="128"/>
      <c r="G504" s="130"/>
      <c r="H504" s="131"/>
      <c r="I504" s="108" t="s">
        <v>336</v>
      </c>
      <c r="J504" s="132"/>
      <c r="K504" s="93"/>
    </row>
    <row r="505" spans="3:11" ht="41.25" customHeight="1">
      <c r="C505" s="127"/>
      <c r="D505" s="128"/>
      <c r="E505" s="129"/>
      <c r="F505" s="172" t="s">
        <v>699</v>
      </c>
      <c r="G505" s="172"/>
      <c r="H505" s="172"/>
      <c r="I505" s="172"/>
      <c r="J505" s="172"/>
      <c r="K505" s="93"/>
    </row>
    <row r="506" spans="3:11" ht="39" customHeight="1">
      <c r="C506" s="178" t="s">
        <v>683</v>
      </c>
      <c r="D506" s="179"/>
      <c r="E506" s="179"/>
      <c r="F506" s="179"/>
      <c r="G506" s="179"/>
      <c r="H506" s="179"/>
      <c r="I506" s="179"/>
      <c r="J506" s="132"/>
      <c r="K506" s="136"/>
    </row>
    <row r="507" spans="3:11" ht="12.75">
      <c r="C507" s="180" t="s">
        <v>0</v>
      </c>
      <c r="D507" s="180" t="s">
        <v>76</v>
      </c>
      <c r="E507" s="180" t="s">
        <v>1</v>
      </c>
      <c r="F507" s="180" t="s">
        <v>77</v>
      </c>
      <c r="G507" s="180" t="s">
        <v>2</v>
      </c>
      <c r="H507" s="180" t="s">
        <v>78</v>
      </c>
      <c r="I507" s="180" t="s">
        <v>79</v>
      </c>
      <c r="J507" s="173" t="s">
        <v>105</v>
      </c>
      <c r="K507" s="176"/>
    </row>
    <row r="508" spans="3:11" ht="12.75">
      <c r="C508" s="180"/>
      <c r="D508" s="180"/>
      <c r="E508" s="180"/>
      <c r="F508" s="180"/>
      <c r="G508" s="180"/>
      <c r="H508" s="180"/>
      <c r="I508" s="180"/>
      <c r="J508" s="174"/>
      <c r="K508" s="176"/>
    </row>
    <row r="509" spans="3:11" ht="12.75">
      <c r="C509" s="180"/>
      <c r="D509" s="180"/>
      <c r="E509" s="180"/>
      <c r="F509" s="180"/>
      <c r="G509" s="180"/>
      <c r="H509" s="180"/>
      <c r="I509" s="180"/>
      <c r="J509" s="174"/>
      <c r="K509" s="176"/>
    </row>
    <row r="510" spans="3:11" ht="12.75">
      <c r="C510" s="180"/>
      <c r="D510" s="180"/>
      <c r="E510" s="180"/>
      <c r="F510" s="180"/>
      <c r="G510" s="180"/>
      <c r="H510" s="180"/>
      <c r="I510" s="180"/>
      <c r="J510" s="175"/>
      <c r="K510" s="176"/>
    </row>
    <row r="511" spans="3:11" ht="12.75">
      <c r="C511" s="15">
        <v>1</v>
      </c>
      <c r="D511" s="15">
        <v>2</v>
      </c>
      <c r="E511" s="15">
        <v>3</v>
      </c>
      <c r="F511" s="15">
        <v>4</v>
      </c>
      <c r="G511" s="15">
        <v>5</v>
      </c>
      <c r="H511" s="15">
        <v>6</v>
      </c>
      <c r="I511" s="15">
        <v>7</v>
      </c>
      <c r="J511" s="15">
        <v>8</v>
      </c>
      <c r="K511" s="91"/>
    </row>
    <row r="512" spans="3:11" ht="11.25" customHeight="1">
      <c r="C512" s="177" t="s">
        <v>673</v>
      </c>
      <c r="D512" s="177"/>
      <c r="E512" s="177"/>
      <c r="F512" s="177"/>
      <c r="G512" s="177"/>
      <c r="H512" s="177"/>
      <c r="I512" s="177"/>
      <c r="J512" s="140"/>
      <c r="K512" s="139"/>
    </row>
    <row r="513" spans="3:11" ht="2.25" customHeight="1" hidden="1">
      <c r="C513" s="3"/>
      <c r="D513" s="34" t="s">
        <v>101</v>
      </c>
      <c r="E513" s="35" t="s">
        <v>1</v>
      </c>
      <c r="F513" s="34" t="s">
        <v>102</v>
      </c>
      <c r="G513" s="35" t="s">
        <v>103</v>
      </c>
      <c r="H513" s="34" t="s">
        <v>104</v>
      </c>
      <c r="I513" s="3"/>
      <c r="J513" s="80" t="s">
        <v>105</v>
      </c>
      <c r="K513" s="137"/>
    </row>
    <row r="514" spans="3:11" ht="12.75">
      <c r="C514" s="16" t="s">
        <v>14</v>
      </c>
      <c r="D514" s="34" t="s">
        <v>624</v>
      </c>
      <c r="E514" s="35"/>
      <c r="F514" s="34">
        <v>4</v>
      </c>
      <c r="G514" s="35">
        <v>12</v>
      </c>
      <c r="H514" s="35" t="s">
        <v>666</v>
      </c>
      <c r="I514" s="9">
        <v>1512</v>
      </c>
      <c r="J514" s="80"/>
      <c r="K514" s="137"/>
    </row>
    <row r="515" spans="3:11" ht="12.75">
      <c r="C515" s="16" t="s">
        <v>15</v>
      </c>
      <c r="D515" s="34" t="s">
        <v>625</v>
      </c>
      <c r="E515" s="35"/>
      <c r="F515" s="34">
        <v>1</v>
      </c>
      <c r="G515" s="35">
        <v>41.93000000000008</v>
      </c>
      <c r="H515" s="35" t="s">
        <v>667</v>
      </c>
      <c r="I515" s="9">
        <v>1512</v>
      </c>
      <c r="J515" s="80"/>
      <c r="K515" s="137"/>
    </row>
    <row r="516" spans="3:11" ht="12.75">
      <c r="C516" s="16" t="s">
        <v>16</v>
      </c>
      <c r="D516" s="34" t="s">
        <v>626</v>
      </c>
      <c r="E516" s="35"/>
      <c r="F516" s="34">
        <v>37</v>
      </c>
      <c r="G516" s="35">
        <v>109.86000000000001</v>
      </c>
      <c r="H516" s="35" t="s">
        <v>666</v>
      </c>
      <c r="I516" s="9">
        <v>1512</v>
      </c>
      <c r="J516" s="80"/>
      <c r="K516" s="137"/>
    </row>
    <row r="517" spans="3:11" ht="12.75">
      <c r="C517" s="16" t="s">
        <v>17</v>
      </c>
      <c r="D517" s="34" t="s">
        <v>627</v>
      </c>
      <c r="E517" s="35"/>
      <c r="F517" s="34">
        <v>60</v>
      </c>
      <c r="G517" s="35">
        <v>337.19999999999993</v>
      </c>
      <c r="H517" s="35" t="s">
        <v>666</v>
      </c>
      <c r="I517" s="9">
        <v>1512</v>
      </c>
      <c r="J517" s="80"/>
      <c r="K517" s="137"/>
    </row>
    <row r="518" spans="3:11" ht="12.75">
      <c r="C518" s="16" t="s">
        <v>18</v>
      </c>
      <c r="D518" s="34" t="s">
        <v>628</v>
      </c>
      <c r="E518" s="35"/>
      <c r="F518" s="34">
        <v>0</v>
      </c>
      <c r="G518" s="35">
        <v>0</v>
      </c>
      <c r="H518" s="35" t="s">
        <v>666</v>
      </c>
      <c r="I518" s="9">
        <v>1512</v>
      </c>
      <c r="J518" s="80"/>
      <c r="K518" s="137"/>
    </row>
    <row r="519" spans="3:11" ht="12.75">
      <c r="C519" s="16" t="s">
        <v>19</v>
      </c>
      <c r="D519" s="34" t="s">
        <v>629</v>
      </c>
      <c r="E519" s="35"/>
      <c r="F519" s="34">
        <v>201</v>
      </c>
      <c r="G519" s="35">
        <v>517.4499999999999</v>
      </c>
      <c r="H519" s="35" t="s">
        <v>666</v>
      </c>
      <c r="I519" s="9">
        <v>1512</v>
      </c>
      <c r="J519" s="80"/>
      <c r="K519" s="137"/>
    </row>
    <row r="520" spans="3:11" ht="12.75">
      <c r="C520" s="16" t="s">
        <v>20</v>
      </c>
      <c r="D520" s="34" t="s">
        <v>630</v>
      </c>
      <c r="E520" s="35"/>
      <c r="F520" s="34">
        <v>88</v>
      </c>
      <c r="G520" s="35">
        <v>203.61000000000004</v>
      </c>
      <c r="H520" s="35" t="s">
        <v>668</v>
      </c>
      <c r="I520" s="9">
        <v>1512</v>
      </c>
      <c r="J520" s="80"/>
      <c r="K520" s="137"/>
    </row>
    <row r="521" spans="3:11" ht="12.75">
      <c r="C521" s="16" t="s">
        <v>21</v>
      </c>
      <c r="D521" s="34" t="s">
        <v>631</v>
      </c>
      <c r="E521" s="35"/>
      <c r="F521" s="34">
        <v>38</v>
      </c>
      <c r="G521" s="35">
        <v>127.11</v>
      </c>
      <c r="H521" s="35" t="s">
        <v>666</v>
      </c>
      <c r="I521" s="9">
        <v>1512</v>
      </c>
      <c r="J521" s="80"/>
      <c r="K521" s="137"/>
    </row>
    <row r="522" spans="3:11" ht="12.75">
      <c r="C522" s="16" t="s">
        <v>22</v>
      </c>
      <c r="D522" s="34" t="s">
        <v>632</v>
      </c>
      <c r="E522" s="35"/>
      <c r="F522" s="34">
        <v>193</v>
      </c>
      <c r="G522" s="35">
        <v>952.4200000000001</v>
      </c>
      <c r="H522" s="35" t="s">
        <v>666</v>
      </c>
      <c r="I522" s="9">
        <v>1512</v>
      </c>
      <c r="J522" s="80"/>
      <c r="K522" s="137"/>
    </row>
    <row r="523" spans="3:11" ht="12.75">
      <c r="C523" s="16" t="s">
        <v>23</v>
      </c>
      <c r="D523" s="34" t="s">
        <v>633</v>
      </c>
      <c r="E523" s="35"/>
      <c r="F523" s="34">
        <v>119</v>
      </c>
      <c r="G523" s="35">
        <v>297.5400000000001</v>
      </c>
      <c r="H523" s="35" t="s">
        <v>666</v>
      </c>
      <c r="I523" s="9">
        <v>1512</v>
      </c>
      <c r="J523" s="80"/>
      <c r="K523" s="137"/>
    </row>
    <row r="524" spans="3:11" ht="12.75">
      <c r="C524" s="16" t="s">
        <v>24</v>
      </c>
      <c r="D524" s="34" t="s">
        <v>634</v>
      </c>
      <c r="E524" s="35"/>
      <c r="F524" s="34">
        <v>52</v>
      </c>
      <c r="G524" s="35">
        <v>292.57000000000005</v>
      </c>
      <c r="H524" s="35" t="s">
        <v>666</v>
      </c>
      <c r="I524" s="9">
        <v>1512</v>
      </c>
      <c r="J524" s="80"/>
      <c r="K524" s="137"/>
    </row>
    <row r="525" spans="3:11" ht="12.75">
      <c r="C525" s="16" t="s">
        <v>25</v>
      </c>
      <c r="D525" s="34" t="s">
        <v>635</v>
      </c>
      <c r="E525" s="35"/>
      <c r="F525" s="34">
        <v>18</v>
      </c>
      <c r="G525" s="35">
        <v>63</v>
      </c>
      <c r="H525" s="35" t="s">
        <v>666</v>
      </c>
      <c r="I525" s="9">
        <v>1512</v>
      </c>
      <c r="J525" s="80"/>
      <c r="K525" s="137"/>
    </row>
    <row r="526" spans="3:11" ht="12.75">
      <c r="C526" s="16" t="s">
        <v>26</v>
      </c>
      <c r="D526" s="111" t="s">
        <v>636</v>
      </c>
      <c r="E526" s="112"/>
      <c r="F526" s="111">
        <v>91</v>
      </c>
      <c r="G526" s="112">
        <v>148.10000000000002</v>
      </c>
      <c r="H526" s="35" t="s">
        <v>666</v>
      </c>
      <c r="I526" s="9">
        <v>1512</v>
      </c>
      <c r="J526" s="80"/>
      <c r="K526" s="137"/>
    </row>
    <row r="527" spans="3:11" ht="12.75">
      <c r="C527" s="16" t="s">
        <v>27</v>
      </c>
      <c r="D527" s="111" t="s">
        <v>642</v>
      </c>
      <c r="E527" s="112"/>
      <c r="F527" s="111">
        <v>50</v>
      </c>
      <c r="G527" s="112">
        <v>11</v>
      </c>
      <c r="H527" s="35" t="s">
        <v>6</v>
      </c>
      <c r="I527" s="9">
        <v>1512</v>
      </c>
      <c r="J527" s="80"/>
      <c r="K527" s="137"/>
    </row>
    <row r="528" spans="3:11" ht="12.75">
      <c r="C528" s="16" t="s">
        <v>28</v>
      </c>
      <c r="D528" s="111" t="s">
        <v>637</v>
      </c>
      <c r="E528" s="112"/>
      <c r="F528" s="111">
        <v>106</v>
      </c>
      <c r="G528" s="112">
        <v>770.6300000000001</v>
      </c>
      <c r="H528" s="35" t="s">
        <v>666</v>
      </c>
      <c r="I528" s="9">
        <v>1512</v>
      </c>
      <c r="J528" s="80"/>
      <c r="K528" s="137"/>
    </row>
    <row r="529" spans="3:11" ht="12.75">
      <c r="C529" s="16" t="s">
        <v>29</v>
      </c>
      <c r="D529" s="111" t="s">
        <v>638</v>
      </c>
      <c r="E529" s="112"/>
      <c r="F529" s="111">
        <v>57</v>
      </c>
      <c r="G529" s="112">
        <v>875.98</v>
      </c>
      <c r="H529" s="35" t="s">
        <v>666</v>
      </c>
      <c r="I529" s="9">
        <v>1512</v>
      </c>
      <c r="J529" s="80"/>
      <c r="K529" s="137"/>
    </row>
    <row r="530" spans="3:11" ht="12.75">
      <c r="C530" s="16" t="s">
        <v>30</v>
      </c>
      <c r="D530" s="111" t="s">
        <v>639</v>
      </c>
      <c r="E530" s="112"/>
      <c r="F530" s="111">
        <v>279</v>
      </c>
      <c r="G530" s="112">
        <v>644.1300000000001</v>
      </c>
      <c r="H530" s="35" t="s">
        <v>666</v>
      </c>
      <c r="I530" s="9">
        <v>1512</v>
      </c>
      <c r="J530" s="80"/>
      <c r="K530" s="137"/>
    </row>
    <row r="531" spans="3:11" ht="12.75">
      <c r="C531" s="16" t="s">
        <v>31</v>
      </c>
      <c r="D531" s="111" t="s">
        <v>640</v>
      </c>
      <c r="E531" s="112"/>
      <c r="F531" s="111">
        <v>500</v>
      </c>
      <c r="G531" s="112">
        <v>216.3</v>
      </c>
      <c r="H531" s="35" t="s">
        <v>666</v>
      </c>
      <c r="I531" s="9">
        <v>1512</v>
      </c>
      <c r="J531" s="80"/>
      <c r="K531" s="137"/>
    </row>
    <row r="532" spans="3:11" ht="12.75">
      <c r="C532" s="16" t="s">
        <v>32</v>
      </c>
      <c r="D532" s="111" t="s">
        <v>641</v>
      </c>
      <c r="E532" s="112"/>
      <c r="F532" s="111">
        <v>7</v>
      </c>
      <c r="G532" s="112">
        <v>168.68000000000012</v>
      </c>
      <c r="H532" s="35" t="s">
        <v>666</v>
      </c>
      <c r="I532" s="9">
        <v>1512</v>
      </c>
      <c r="J532" s="80"/>
      <c r="K532" s="137"/>
    </row>
    <row r="533" spans="3:11" ht="12.75">
      <c r="C533" s="16" t="s">
        <v>33</v>
      </c>
      <c r="D533" s="111" t="s">
        <v>643</v>
      </c>
      <c r="E533" s="112"/>
      <c r="F533" s="111">
        <v>10</v>
      </c>
      <c r="G533" s="112">
        <v>1057.99</v>
      </c>
      <c r="H533" s="35" t="s">
        <v>666</v>
      </c>
      <c r="I533" s="9">
        <v>1512</v>
      </c>
      <c r="J533" s="80"/>
      <c r="K533" s="137"/>
    </row>
    <row r="534" spans="3:11" ht="12.75">
      <c r="C534" s="16" t="s">
        <v>34</v>
      </c>
      <c r="D534" s="111" t="s">
        <v>644</v>
      </c>
      <c r="E534" s="112"/>
      <c r="F534" s="111">
        <v>7</v>
      </c>
      <c r="G534" s="112">
        <v>2379.97</v>
      </c>
      <c r="H534" s="35" t="s">
        <v>666</v>
      </c>
      <c r="I534" s="9">
        <v>1512</v>
      </c>
      <c r="J534" s="80"/>
      <c r="K534" s="137"/>
    </row>
    <row r="535" spans="3:11" ht="12.75">
      <c r="C535" s="16" t="s">
        <v>35</v>
      </c>
      <c r="D535" s="111" t="s">
        <v>645</v>
      </c>
      <c r="E535" s="112"/>
      <c r="F535" s="111">
        <v>50</v>
      </c>
      <c r="G535" s="112">
        <f>418.76*2</f>
        <v>837.52</v>
      </c>
      <c r="H535" s="35" t="s">
        <v>6</v>
      </c>
      <c r="I535" s="9">
        <v>1512</v>
      </c>
      <c r="J535" s="80"/>
      <c r="K535" s="137"/>
    </row>
    <row r="536" spans="3:11" ht="12.75">
      <c r="C536" s="16" t="s">
        <v>36</v>
      </c>
      <c r="D536" s="111" t="s">
        <v>654</v>
      </c>
      <c r="E536" s="112"/>
      <c r="F536" s="111">
        <v>12</v>
      </c>
      <c r="G536" s="112">
        <v>146.4</v>
      </c>
      <c r="H536" s="35" t="s">
        <v>667</v>
      </c>
      <c r="I536" s="9">
        <v>1512</v>
      </c>
      <c r="J536" s="80"/>
      <c r="K536" s="137"/>
    </row>
    <row r="537" spans="3:11" ht="12.75">
      <c r="C537" s="16" t="s">
        <v>37</v>
      </c>
      <c r="D537" s="111" t="s">
        <v>655</v>
      </c>
      <c r="E537" s="112"/>
      <c r="F537" s="111">
        <v>50</v>
      </c>
      <c r="G537" s="112">
        <v>1079.5</v>
      </c>
      <c r="H537" s="35" t="s">
        <v>666</v>
      </c>
      <c r="I537" s="9">
        <v>1512</v>
      </c>
      <c r="J537" s="80"/>
      <c r="K537" s="137"/>
    </row>
    <row r="538" spans="3:11" ht="15" customHeight="1">
      <c r="C538" s="16" t="s">
        <v>38</v>
      </c>
      <c r="D538" s="111" t="s">
        <v>656</v>
      </c>
      <c r="E538" s="112"/>
      <c r="F538" s="111">
        <v>50</v>
      </c>
      <c r="G538" s="112">
        <v>253.7</v>
      </c>
      <c r="H538" s="35" t="s">
        <v>666</v>
      </c>
      <c r="I538" s="9">
        <v>1512</v>
      </c>
      <c r="J538" s="80"/>
      <c r="K538" s="137"/>
    </row>
    <row r="539" spans="3:11" ht="15" customHeight="1">
      <c r="C539" s="16" t="s">
        <v>39</v>
      </c>
      <c r="D539" s="111" t="s">
        <v>657</v>
      </c>
      <c r="E539" s="112"/>
      <c r="F539" s="111">
        <v>100</v>
      </c>
      <c r="G539" s="112">
        <v>513</v>
      </c>
      <c r="H539" s="35" t="s">
        <v>666</v>
      </c>
      <c r="I539" s="9">
        <v>1512</v>
      </c>
      <c r="J539" s="80"/>
      <c r="K539" s="137"/>
    </row>
    <row r="540" spans="3:11" ht="15" customHeight="1">
      <c r="C540" s="16" t="s">
        <v>40</v>
      </c>
      <c r="D540" s="111" t="s">
        <v>658</v>
      </c>
      <c r="E540" s="112"/>
      <c r="F540" s="111">
        <v>330</v>
      </c>
      <c r="G540" s="112">
        <v>584.32</v>
      </c>
      <c r="H540" s="35" t="s">
        <v>666</v>
      </c>
      <c r="I540" s="9">
        <v>1512</v>
      </c>
      <c r="J540" s="80"/>
      <c r="K540" s="137"/>
    </row>
    <row r="541" spans="3:11" ht="15" customHeight="1">
      <c r="C541" s="16" t="s">
        <v>41</v>
      </c>
      <c r="D541" s="111" t="s">
        <v>669</v>
      </c>
      <c r="E541" s="112"/>
      <c r="F541" s="111">
        <v>80</v>
      </c>
      <c r="G541" s="112">
        <v>1049.2</v>
      </c>
      <c r="H541" s="35" t="s">
        <v>6</v>
      </c>
      <c r="I541" s="9">
        <v>1512</v>
      </c>
      <c r="J541" s="80"/>
      <c r="K541" s="137"/>
    </row>
    <row r="542" spans="3:11" ht="15" customHeight="1">
      <c r="C542" s="16" t="s">
        <v>42</v>
      </c>
      <c r="D542" s="111" t="s">
        <v>649</v>
      </c>
      <c r="E542" s="112"/>
      <c r="F542" s="111">
        <v>25</v>
      </c>
      <c r="G542" s="112">
        <v>525</v>
      </c>
      <c r="H542" s="35" t="s">
        <v>6</v>
      </c>
      <c r="I542" s="9">
        <v>1512</v>
      </c>
      <c r="J542" s="80"/>
      <c r="K542" s="137"/>
    </row>
    <row r="543" spans="3:11" ht="15" customHeight="1">
      <c r="C543" s="16" t="s">
        <v>43</v>
      </c>
      <c r="D543" s="111" t="s">
        <v>646</v>
      </c>
      <c r="E543" s="112"/>
      <c r="F543" s="111">
        <v>300</v>
      </c>
      <c r="G543" s="112">
        <v>102.36</v>
      </c>
      <c r="H543" s="35" t="s">
        <v>670</v>
      </c>
      <c r="I543" s="9">
        <v>1512</v>
      </c>
      <c r="J543" s="80"/>
      <c r="K543" s="137"/>
    </row>
    <row r="544" spans="3:11" ht="15" customHeight="1">
      <c r="C544" s="16" t="s">
        <v>44</v>
      </c>
      <c r="D544" s="111" t="s">
        <v>647</v>
      </c>
      <c r="E544" s="112"/>
      <c r="F544" s="111">
        <v>164</v>
      </c>
      <c r="G544" s="112">
        <v>41.629999999999995</v>
      </c>
      <c r="H544" s="35" t="s">
        <v>668</v>
      </c>
      <c r="I544" s="9">
        <v>1512</v>
      </c>
      <c r="J544" s="80"/>
      <c r="K544" s="137"/>
    </row>
    <row r="545" spans="3:11" ht="15" customHeight="1">
      <c r="C545" s="16" t="s">
        <v>45</v>
      </c>
      <c r="D545" s="111" t="s">
        <v>648</v>
      </c>
      <c r="E545" s="112"/>
      <c r="F545" s="111">
        <v>180</v>
      </c>
      <c r="G545" s="112">
        <v>216.00000000000003</v>
      </c>
      <c r="H545" s="35" t="s">
        <v>668</v>
      </c>
      <c r="I545" s="9">
        <v>1512</v>
      </c>
      <c r="J545" s="80"/>
      <c r="K545" s="137"/>
    </row>
    <row r="546" spans="3:11" ht="15" customHeight="1">
      <c r="C546" s="16" t="s">
        <v>46</v>
      </c>
      <c r="D546" s="111" t="s">
        <v>652</v>
      </c>
      <c r="E546" s="112"/>
      <c r="F546" s="111">
        <v>10</v>
      </c>
      <c r="G546" s="112">
        <v>510</v>
      </c>
      <c r="H546" s="35" t="s">
        <v>671</v>
      </c>
      <c r="I546" s="9">
        <v>1512</v>
      </c>
      <c r="J546" s="80"/>
      <c r="K546" s="137"/>
    </row>
    <row r="547" spans="3:11" ht="15" customHeight="1">
      <c r="C547" s="16" t="s">
        <v>47</v>
      </c>
      <c r="D547" s="111" t="s">
        <v>653</v>
      </c>
      <c r="E547" s="112"/>
      <c r="F547" s="111">
        <v>10</v>
      </c>
      <c r="G547" s="112">
        <v>840</v>
      </c>
      <c r="H547" s="35" t="s">
        <v>671</v>
      </c>
      <c r="I547" s="9">
        <v>1512</v>
      </c>
      <c r="J547" s="80"/>
      <c r="K547" s="137"/>
    </row>
    <row r="548" spans="3:11" ht="15" customHeight="1">
      <c r="C548" s="16" t="s">
        <v>48</v>
      </c>
      <c r="D548" s="111" t="s">
        <v>650</v>
      </c>
      <c r="E548" s="112"/>
      <c r="F548" s="111">
        <v>6</v>
      </c>
      <c r="G548" s="112">
        <v>959.98</v>
      </c>
      <c r="H548" s="35" t="s">
        <v>671</v>
      </c>
      <c r="I548" s="9">
        <v>1512</v>
      </c>
      <c r="J548" s="80"/>
      <c r="K548" s="137"/>
    </row>
    <row r="549" spans="3:11" ht="15" customHeight="1">
      <c r="C549" s="16" t="s">
        <v>49</v>
      </c>
      <c r="D549" s="111" t="s">
        <v>651</v>
      </c>
      <c r="E549" s="112"/>
      <c r="F549" s="111">
        <v>27</v>
      </c>
      <c r="G549" s="112">
        <v>1081.86</v>
      </c>
      <c r="H549" s="35" t="s">
        <v>671</v>
      </c>
      <c r="I549" s="9">
        <v>1512</v>
      </c>
      <c r="J549" s="80"/>
      <c r="K549" s="137"/>
    </row>
    <row r="550" spans="3:11" ht="15" customHeight="1">
      <c r="C550" s="3"/>
      <c r="D550" s="58" t="s">
        <v>600</v>
      </c>
      <c r="E550" s="32"/>
      <c r="F550" s="60">
        <f>SUM(F514:F549)</f>
        <v>3312</v>
      </c>
      <c r="G550" s="60">
        <f>SUM(G514:G549)</f>
        <v>17967.940000000002</v>
      </c>
      <c r="H550" s="29"/>
      <c r="I550" s="33"/>
      <c r="J550" s="3"/>
      <c r="K550" s="137"/>
    </row>
    <row r="551" spans="3:11" ht="15" customHeight="1">
      <c r="C551" s="30"/>
      <c r="D551" s="74"/>
      <c r="E551" s="75"/>
      <c r="F551" s="77"/>
      <c r="G551" s="77"/>
      <c r="H551" s="78"/>
      <c r="I551" s="79"/>
      <c r="J551" s="30"/>
      <c r="K551" s="30"/>
    </row>
    <row r="552" spans="3:12" ht="18" customHeight="1">
      <c r="C552" s="181" t="s">
        <v>674</v>
      </c>
      <c r="D552" s="181"/>
      <c r="E552" s="181"/>
      <c r="F552" s="181"/>
      <c r="G552" s="181"/>
      <c r="H552" s="181"/>
      <c r="I552" s="181"/>
      <c r="J552" s="141"/>
      <c r="K552" s="139"/>
      <c r="L552" s="137"/>
    </row>
    <row r="553" spans="3:12" ht="0.75" customHeight="1" hidden="1">
      <c r="C553" s="3"/>
      <c r="D553" s="34"/>
      <c r="E553" s="35"/>
      <c r="F553" s="34"/>
      <c r="G553" s="35"/>
      <c r="H553" s="34"/>
      <c r="I553" s="3"/>
      <c r="J553" s="138"/>
      <c r="K553" s="137"/>
      <c r="L553" s="137"/>
    </row>
    <row r="554" spans="3:12" ht="15" customHeight="1">
      <c r="C554" s="16" t="s">
        <v>14</v>
      </c>
      <c r="D554" s="81" t="s">
        <v>661</v>
      </c>
      <c r="E554" s="35"/>
      <c r="F554" s="34">
        <v>545</v>
      </c>
      <c r="G554" s="35">
        <v>1841.0099999999998</v>
      </c>
      <c r="H554" s="34" t="s">
        <v>663</v>
      </c>
      <c r="I554" s="9" t="s">
        <v>659</v>
      </c>
      <c r="J554" s="80"/>
      <c r="K554" s="137"/>
      <c r="L554" s="137"/>
    </row>
    <row r="555" spans="3:12" ht="15" customHeight="1">
      <c r="C555" s="16" t="s">
        <v>15</v>
      </c>
      <c r="D555" s="81" t="s">
        <v>662</v>
      </c>
      <c r="E555" s="35"/>
      <c r="F555" s="34">
        <v>2630</v>
      </c>
      <c r="G555" s="35">
        <v>8884.14</v>
      </c>
      <c r="H555" s="34" t="s">
        <v>663</v>
      </c>
      <c r="I555" s="9" t="s">
        <v>660</v>
      </c>
      <c r="J555" s="80"/>
      <c r="K555" s="137"/>
      <c r="L555" s="137"/>
    </row>
    <row r="556" spans="3:12" ht="15" customHeight="1">
      <c r="C556" s="16"/>
      <c r="D556" s="34"/>
      <c r="E556" s="35"/>
      <c r="F556" s="34"/>
      <c r="G556" s="35"/>
      <c r="H556" s="34"/>
      <c r="I556" s="9"/>
      <c r="J556" s="80"/>
      <c r="K556" s="137"/>
      <c r="L556" s="137"/>
    </row>
    <row r="557" spans="3:12" ht="15" customHeight="1">
      <c r="C557" s="3"/>
      <c r="D557" s="58" t="s">
        <v>665</v>
      </c>
      <c r="E557" s="32"/>
      <c r="F557" s="110">
        <f>SUM(F554:F556)</f>
        <v>3175</v>
      </c>
      <c r="G557" s="60">
        <f>SUM(G554:G556)</f>
        <v>10725.15</v>
      </c>
      <c r="H557" s="29"/>
      <c r="I557" s="33"/>
      <c r="J557" s="3"/>
      <c r="K557" s="137"/>
      <c r="L557" s="137"/>
    </row>
    <row r="558" spans="5:12" ht="15" customHeight="1">
      <c r="E558" s="43"/>
      <c r="K558" s="137"/>
      <c r="L558" s="137"/>
    </row>
    <row r="559" spans="3:12" ht="15" customHeight="1">
      <c r="C559" s="181" t="s">
        <v>675</v>
      </c>
      <c r="D559" s="181"/>
      <c r="E559" s="181"/>
      <c r="F559" s="181"/>
      <c r="G559" s="181"/>
      <c r="H559" s="181"/>
      <c r="I559" s="181"/>
      <c r="J559" s="141"/>
      <c r="K559" s="139"/>
      <c r="L559" s="137"/>
    </row>
    <row r="560" spans="3:12" ht="15" customHeight="1">
      <c r="C560" s="36" t="s">
        <v>605</v>
      </c>
      <c r="D560" s="34" t="s">
        <v>602</v>
      </c>
      <c r="E560" s="35"/>
      <c r="F560" s="35">
        <v>5</v>
      </c>
      <c r="G560" s="35">
        <v>270.45</v>
      </c>
      <c r="H560" s="35" t="s">
        <v>6</v>
      </c>
      <c r="I560" s="35">
        <v>1513</v>
      </c>
      <c r="J560" s="80"/>
      <c r="K560" s="137"/>
      <c r="L560" s="137"/>
    </row>
    <row r="561" spans="3:12" ht="15" customHeight="1">
      <c r="C561" s="36" t="s">
        <v>606</v>
      </c>
      <c r="D561" s="34" t="s">
        <v>604</v>
      </c>
      <c r="E561" s="35"/>
      <c r="F561" s="35">
        <v>105</v>
      </c>
      <c r="G561" s="37">
        <v>27.75</v>
      </c>
      <c r="H561" s="35" t="s">
        <v>6</v>
      </c>
      <c r="I561" s="35">
        <v>1513</v>
      </c>
      <c r="J561" s="80"/>
      <c r="K561" s="137"/>
      <c r="L561" s="137"/>
    </row>
    <row r="562" spans="3:12" ht="15" customHeight="1">
      <c r="C562" s="36" t="s">
        <v>607</v>
      </c>
      <c r="D562" s="34" t="s">
        <v>603</v>
      </c>
      <c r="E562" s="35"/>
      <c r="F562" s="35">
        <v>6</v>
      </c>
      <c r="G562" s="35">
        <v>204.53999999999996</v>
      </c>
      <c r="H562" s="35" t="s">
        <v>6</v>
      </c>
      <c r="I562" s="35">
        <v>1513</v>
      </c>
      <c r="J562" s="80"/>
      <c r="K562" s="137"/>
      <c r="L562" s="137"/>
    </row>
    <row r="563" spans="3:12" ht="15" customHeight="1">
      <c r="C563" s="36" t="s">
        <v>618</v>
      </c>
      <c r="D563" s="34" t="s">
        <v>608</v>
      </c>
      <c r="E563" s="35"/>
      <c r="F563" s="35">
        <v>11</v>
      </c>
      <c r="G563" s="35">
        <v>510.84</v>
      </c>
      <c r="H563" s="35" t="s">
        <v>6</v>
      </c>
      <c r="I563" s="35">
        <v>1513</v>
      </c>
      <c r="J563" s="80"/>
      <c r="K563" s="137"/>
      <c r="L563" s="137"/>
    </row>
    <row r="564" spans="3:12" ht="15" customHeight="1">
      <c r="C564" s="36" t="s">
        <v>619</v>
      </c>
      <c r="D564" s="34" t="s">
        <v>609</v>
      </c>
      <c r="E564" s="35"/>
      <c r="F564" s="35">
        <v>3</v>
      </c>
      <c r="G564" s="35">
        <v>61.59</v>
      </c>
      <c r="H564" s="35" t="s">
        <v>6</v>
      </c>
      <c r="I564" s="35">
        <v>1513</v>
      </c>
      <c r="J564" s="80"/>
      <c r="K564" s="137"/>
      <c r="L564" s="137"/>
    </row>
    <row r="565" spans="3:12" ht="15" customHeight="1">
      <c r="C565" s="36" t="s">
        <v>620</v>
      </c>
      <c r="D565" s="34" t="s">
        <v>610</v>
      </c>
      <c r="E565" s="35"/>
      <c r="F565" s="35">
        <v>7</v>
      </c>
      <c r="G565" s="35">
        <v>856</v>
      </c>
      <c r="H565" s="35" t="s">
        <v>6</v>
      </c>
      <c r="I565" s="35">
        <v>1513</v>
      </c>
      <c r="J565" s="80"/>
      <c r="K565" s="137"/>
      <c r="L565" s="137"/>
    </row>
    <row r="566" spans="3:12" ht="15" customHeight="1">
      <c r="C566" s="36" t="s">
        <v>621</v>
      </c>
      <c r="D566" s="34" t="s">
        <v>611</v>
      </c>
      <c r="E566" s="35"/>
      <c r="F566" s="35">
        <v>1</v>
      </c>
      <c r="G566" s="35">
        <v>151.5</v>
      </c>
      <c r="H566" s="35" t="s">
        <v>6</v>
      </c>
      <c r="I566" s="35">
        <v>1513</v>
      </c>
      <c r="J566" s="80"/>
      <c r="K566" s="137"/>
      <c r="L566" s="137"/>
    </row>
    <row r="567" spans="3:12" ht="15" customHeight="1">
      <c r="C567" s="36" t="s">
        <v>622</v>
      </c>
      <c r="D567" s="34" t="s">
        <v>612</v>
      </c>
      <c r="E567" s="35"/>
      <c r="F567" s="35">
        <v>1</v>
      </c>
      <c r="G567" s="35">
        <v>12.75</v>
      </c>
      <c r="H567" s="35" t="s">
        <v>6</v>
      </c>
      <c r="I567" s="35">
        <v>1513</v>
      </c>
      <c r="J567" s="80"/>
      <c r="K567" s="137"/>
      <c r="L567" s="137"/>
    </row>
    <row r="568" spans="3:12" ht="15" customHeight="1">
      <c r="C568" s="36" t="s">
        <v>623</v>
      </c>
      <c r="D568" s="34" t="s">
        <v>613</v>
      </c>
      <c r="E568" s="35"/>
      <c r="F568" s="35">
        <v>5</v>
      </c>
      <c r="G568" s="35">
        <v>19.25</v>
      </c>
      <c r="H568" s="35" t="s">
        <v>6</v>
      </c>
      <c r="I568" s="35">
        <v>1513</v>
      </c>
      <c r="J568" s="80"/>
      <c r="K568" s="137"/>
      <c r="L568" s="137"/>
    </row>
    <row r="569" spans="3:12" ht="15" customHeight="1">
      <c r="C569" s="36" t="s">
        <v>23</v>
      </c>
      <c r="D569" s="34" t="s">
        <v>614</v>
      </c>
      <c r="E569" s="35"/>
      <c r="F569" s="35">
        <v>1</v>
      </c>
      <c r="G569" s="35">
        <v>33.11</v>
      </c>
      <c r="H569" s="35" t="s">
        <v>6</v>
      </c>
      <c r="I569" s="35">
        <v>1513</v>
      </c>
      <c r="J569" s="80"/>
      <c r="K569" s="137"/>
      <c r="L569" s="137"/>
    </row>
    <row r="570" spans="3:12" ht="15" customHeight="1">
      <c r="C570" s="36" t="s">
        <v>24</v>
      </c>
      <c r="D570" s="34" t="s">
        <v>615</v>
      </c>
      <c r="E570" s="35"/>
      <c r="F570" s="35">
        <v>90</v>
      </c>
      <c r="G570" s="35">
        <v>1813.5</v>
      </c>
      <c r="H570" s="35" t="s">
        <v>664</v>
      </c>
      <c r="I570" s="35">
        <v>1513</v>
      </c>
      <c r="J570" s="80"/>
      <c r="K570" s="137"/>
      <c r="L570" s="137"/>
    </row>
    <row r="571" spans="3:12" ht="15" customHeight="1">
      <c r="C571" s="36" t="s">
        <v>25</v>
      </c>
      <c r="D571" s="34" t="s">
        <v>616</v>
      </c>
      <c r="E571" s="35"/>
      <c r="F571" s="9">
        <v>1</v>
      </c>
      <c r="G571" s="37">
        <v>285</v>
      </c>
      <c r="H571" s="35" t="s">
        <v>6</v>
      </c>
      <c r="I571" s="35">
        <v>1513</v>
      </c>
      <c r="J571" s="80"/>
      <c r="K571" s="137"/>
      <c r="L571" s="137"/>
    </row>
    <row r="572" spans="3:12" ht="15" customHeight="1">
      <c r="C572" s="36" t="s">
        <v>26</v>
      </c>
      <c r="D572" s="34" t="s">
        <v>617</v>
      </c>
      <c r="E572" s="35"/>
      <c r="F572" s="9">
        <v>1</v>
      </c>
      <c r="G572" s="37">
        <v>327</v>
      </c>
      <c r="H572" s="35" t="s">
        <v>6</v>
      </c>
      <c r="I572" s="35">
        <v>1513</v>
      </c>
      <c r="J572" s="80"/>
      <c r="K572" s="137"/>
      <c r="L572" s="137"/>
    </row>
    <row r="573" spans="3:12" ht="15" customHeight="1">
      <c r="C573" s="36"/>
      <c r="D573" s="3"/>
      <c r="E573" s="3"/>
      <c r="F573" s="3"/>
      <c r="G573" s="3"/>
      <c r="H573" s="35"/>
      <c r="I573" s="35"/>
      <c r="J573" s="34"/>
      <c r="K573" s="137"/>
      <c r="L573" s="137"/>
    </row>
    <row r="574" spans="3:12" ht="15" customHeight="1">
      <c r="C574" s="3"/>
      <c r="D574" s="58" t="s">
        <v>601</v>
      </c>
      <c r="E574" s="32"/>
      <c r="F574" s="110">
        <f>SUM(F560:F573)</f>
        <v>237</v>
      </c>
      <c r="G574" s="60">
        <f>SUM(G560:G573)</f>
        <v>4573.280000000001</v>
      </c>
      <c r="H574" s="29"/>
      <c r="I574" s="33"/>
      <c r="J574" s="3"/>
      <c r="K574" s="137"/>
      <c r="L574" s="137"/>
    </row>
    <row r="575" spans="3:12" ht="15" customHeight="1">
      <c r="C575" s="107"/>
      <c r="D575" s="107"/>
      <c r="E575" s="107"/>
      <c r="F575" s="107"/>
      <c r="G575" s="107"/>
      <c r="H575" s="107"/>
      <c r="I575" s="107"/>
      <c r="J575" s="107"/>
      <c r="K575" s="109"/>
      <c r="L575" s="137"/>
    </row>
    <row r="576" spans="3:12" ht="15" customHeight="1">
      <c r="C576" s="181" t="s">
        <v>676</v>
      </c>
      <c r="D576" s="181"/>
      <c r="E576" s="181"/>
      <c r="F576" s="181"/>
      <c r="G576" s="181"/>
      <c r="H576" s="181"/>
      <c r="I576" s="181"/>
      <c r="J576" s="141"/>
      <c r="K576" s="139"/>
      <c r="L576" s="137"/>
    </row>
    <row r="577" spans="3:12" ht="27" customHeight="1">
      <c r="C577" s="154" t="s">
        <v>682</v>
      </c>
      <c r="D577" s="154" t="s">
        <v>101</v>
      </c>
      <c r="E577" s="155" t="s">
        <v>1</v>
      </c>
      <c r="F577" s="154" t="s">
        <v>102</v>
      </c>
      <c r="G577" s="155" t="s">
        <v>103</v>
      </c>
      <c r="H577" s="154" t="s">
        <v>104</v>
      </c>
      <c r="I577" s="154" t="s">
        <v>79</v>
      </c>
      <c r="J577" s="156" t="s">
        <v>105</v>
      </c>
      <c r="K577" s="137"/>
      <c r="L577" s="137"/>
    </row>
    <row r="578" spans="3:12" ht="15" customHeight="1">
      <c r="C578" s="36" t="s">
        <v>14</v>
      </c>
      <c r="D578" s="34" t="s">
        <v>106</v>
      </c>
      <c r="E578" s="35" t="s">
        <v>366</v>
      </c>
      <c r="F578" s="35">
        <v>9.611</v>
      </c>
      <c r="G578" s="37">
        <v>240.28</v>
      </c>
      <c r="H578" s="35" t="s">
        <v>107</v>
      </c>
      <c r="I578" s="35">
        <v>1514</v>
      </c>
      <c r="J578" s="34" t="s">
        <v>111</v>
      </c>
      <c r="K578" s="137"/>
      <c r="L578" s="137"/>
    </row>
    <row r="579" spans="3:12" ht="15" customHeight="1">
      <c r="C579" s="36" t="s">
        <v>15</v>
      </c>
      <c r="D579" s="34" t="s">
        <v>106</v>
      </c>
      <c r="E579" s="35" t="s">
        <v>342</v>
      </c>
      <c r="F579" s="35">
        <v>85</v>
      </c>
      <c r="G579" s="37">
        <v>14340</v>
      </c>
      <c r="H579" s="35" t="s">
        <v>107</v>
      </c>
      <c r="I579" s="35">
        <v>1514</v>
      </c>
      <c r="J579" s="34"/>
      <c r="K579" s="137"/>
      <c r="L579" s="137"/>
    </row>
    <row r="580" spans="3:12" ht="15" customHeight="1">
      <c r="C580" s="3"/>
      <c r="D580" s="58" t="s">
        <v>365</v>
      </c>
      <c r="E580" s="32"/>
      <c r="F580" s="59">
        <f>SUM(F578:F579)</f>
        <v>94.611</v>
      </c>
      <c r="G580" s="60">
        <f>SUM(G578:G579)</f>
        <v>14580.28</v>
      </c>
      <c r="H580" s="29"/>
      <c r="I580" s="33"/>
      <c r="J580" s="3"/>
      <c r="K580" s="137"/>
      <c r="L580" s="137"/>
    </row>
    <row r="581" spans="3:12" ht="15" customHeight="1">
      <c r="C581" s="30"/>
      <c r="D581" s="74"/>
      <c r="E581" s="75"/>
      <c r="F581" s="76"/>
      <c r="G581" s="77"/>
      <c r="H581" s="78"/>
      <c r="I581" s="79"/>
      <c r="J581" s="30"/>
      <c r="K581" s="137"/>
      <c r="L581" s="137"/>
    </row>
    <row r="582" spans="3:12" ht="15" customHeight="1">
      <c r="C582" s="30"/>
      <c r="D582" s="74"/>
      <c r="E582" s="75"/>
      <c r="F582" s="76"/>
      <c r="G582" s="77"/>
      <c r="H582" s="78"/>
      <c r="I582" s="79"/>
      <c r="J582" s="30"/>
      <c r="K582" s="137"/>
      <c r="L582" s="137"/>
    </row>
    <row r="583" spans="3:12" ht="15" customHeight="1">
      <c r="C583" s="181" t="s">
        <v>677</v>
      </c>
      <c r="D583" s="181"/>
      <c r="E583" s="181"/>
      <c r="F583" s="181"/>
      <c r="G583" s="181"/>
      <c r="H583" s="181"/>
      <c r="I583" s="181"/>
      <c r="J583" s="141"/>
      <c r="K583" s="139"/>
      <c r="L583" s="137"/>
    </row>
    <row r="584" spans="3:11" ht="24" customHeight="1">
      <c r="C584" s="154" t="s">
        <v>682</v>
      </c>
      <c r="D584" s="154" t="s">
        <v>101</v>
      </c>
      <c r="E584" s="155" t="s">
        <v>1</v>
      </c>
      <c r="F584" s="154" t="s">
        <v>102</v>
      </c>
      <c r="G584" s="155" t="s">
        <v>103</v>
      </c>
      <c r="H584" s="154" t="s">
        <v>104</v>
      </c>
      <c r="I584" s="154" t="s">
        <v>79</v>
      </c>
      <c r="J584" s="156" t="s">
        <v>105</v>
      </c>
      <c r="K584" s="30"/>
    </row>
    <row r="585" spans="3:11" ht="15" customHeight="1">
      <c r="C585" s="16" t="s">
        <v>14</v>
      </c>
      <c r="D585" s="34" t="s">
        <v>368</v>
      </c>
      <c r="E585" s="35" t="s">
        <v>366</v>
      </c>
      <c r="F585" s="82">
        <v>1</v>
      </c>
      <c r="G585" s="37">
        <v>154</v>
      </c>
      <c r="H585" s="35" t="s">
        <v>6</v>
      </c>
      <c r="I585" s="35">
        <v>1515</v>
      </c>
      <c r="J585" s="34" t="s">
        <v>111</v>
      </c>
      <c r="K585" s="30"/>
    </row>
    <row r="586" spans="3:11" ht="15" customHeight="1">
      <c r="C586" s="16" t="s">
        <v>15</v>
      </c>
      <c r="D586" s="34" t="s">
        <v>369</v>
      </c>
      <c r="E586" s="35" t="s">
        <v>366</v>
      </c>
      <c r="F586" s="82">
        <v>1</v>
      </c>
      <c r="G586" s="37">
        <v>209</v>
      </c>
      <c r="H586" s="35" t="s">
        <v>6</v>
      </c>
      <c r="I586" s="35">
        <v>1515</v>
      </c>
      <c r="J586" s="34" t="s">
        <v>111</v>
      </c>
      <c r="K586" s="30"/>
    </row>
    <row r="587" spans="3:11" ht="15" customHeight="1">
      <c r="C587" s="16" t="s">
        <v>16</v>
      </c>
      <c r="D587" s="34" t="s">
        <v>370</v>
      </c>
      <c r="E587" s="35" t="s">
        <v>366</v>
      </c>
      <c r="F587" s="82">
        <v>1</v>
      </c>
      <c r="G587" s="37">
        <v>5</v>
      </c>
      <c r="H587" s="35" t="s">
        <v>6</v>
      </c>
      <c r="I587" s="35">
        <v>1515</v>
      </c>
      <c r="J587" s="34" t="s">
        <v>111</v>
      </c>
      <c r="K587" s="30"/>
    </row>
    <row r="588" spans="3:11" ht="15" customHeight="1">
      <c r="C588" s="16" t="s">
        <v>19</v>
      </c>
      <c r="D588" s="34" t="s">
        <v>371</v>
      </c>
      <c r="E588" s="35" t="s">
        <v>366</v>
      </c>
      <c r="F588" s="82">
        <v>1</v>
      </c>
      <c r="G588" s="37">
        <v>3</v>
      </c>
      <c r="H588" s="35" t="s">
        <v>6</v>
      </c>
      <c r="I588" s="35">
        <v>1515</v>
      </c>
      <c r="J588" s="34" t="s">
        <v>111</v>
      </c>
      <c r="K588" s="30"/>
    </row>
    <row r="589" spans="3:11" ht="15" customHeight="1">
      <c r="C589" s="16" t="s">
        <v>20</v>
      </c>
      <c r="D589" s="34" t="s">
        <v>372</v>
      </c>
      <c r="E589" s="35" t="s">
        <v>366</v>
      </c>
      <c r="F589" s="82">
        <v>1</v>
      </c>
      <c r="G589" s="37">
        <v>135</v>
      </c>
      <c r="H589" s="35" t="s">
        <v>6</v>
      </c>
      <c r="I589" s="35">
        <v>1515</v>
      </c>
      <c r="J589" s="34" t="s">
        <v>111</v>
      </c>
      <c r="K589" s="30"/>
    </row>
    <row r="590" spans="3:11" ht="15" customHeight="1">
      <c r="C590" s="16" t="s">
        <v>21</v>
      </c>
      <c r="D590" s="34" t="s">
        <v>373</v>
      </c>
      <c r="E590" s="35" t="s">
        <v>366</v>
      </c>
      <c r="F590" s="82">
        <v>1</v>
      </c>
      <c r="G590" s="37">
        <v>252</v>
      </c>
      <c r="H590" s="35" t="s">
        <v>6</v>
      </c>
      <c r="I590" s="35">
        <v>1515</v>
      </c>
      <c r="J590" s="34" t="s">
        <v>111</v>
      </c>
      <c r="K590" s="30"/>
    </row>
    <row r="591" spans="3:11" ht="15" customHeight="1">
      <c r="C591" s="16" t="s">
        <v>22</v>
      </c>
      <c r="D591" s="34" t="s">
        <v>374</v>
      </c>
      <c r="E591" s="35" t="s">
        <v>366</v>
      </c>
      <c r="F591" s="82">
        <v>1</v>
      </c>
      <c r="G591" s="37">
        <v>34</v>
      </c>
      <c r="H591" s="35" t="s">
        <v>6</v>
      </c>
      <c r="I591" s="35">
        <v>1515</v>
      </c>
      <c r="J591" s="34" t="s">
        <v>111</v>
      </c>
      <c r="K591" s="30"/>
    </row>
    <row r="592" spans="3:11" ht="15" customHeight="1">
      <c r="C592" s="16" t="s">
        <v>23</v>
      </c>
      <c r="D592" s="34" t="s">
        <v>375</v>
      </c>
      <c r="E592" s="35" t="s">
        <v>366</v>
      </c>
      <c r="F592" s="82">
        <v>1</v>
      </c>
      <c r="G592" s="37">
        <v>18</v>
      </c>
      <c r="H592" s="35" t="s">
        <v>6</v>
      </c>
      <c r="I592" s="35">
        <v>1515</v>
      </c>
      <c r="J592" s="34" t="s">
        <v>111</v>
      </c>
      <c r="K592" s="30"/>
    </row>
    <row r="593" spans="3:11" ht="15" customHeight="1">
      <c r="C593" s="16" t="s">
        <v>24</v>
      </c>
      <c r="D593" s="34" t="s">
        <v>376</v>
      </c>
      <c r="E593" s="35" t="s">
        <v>366</v>
      </c>
      <c r="F593" s="82">
        <v>1</v>
      </c>
      <c r="G593" s="37">
        <v>1</v>
      </c>
      <c r="H593" s="35" t="s">
        <v>6</v>
      </c>
      <c r="I593" s="35">
        <v>1515</v>
      </c>
      <c r="J593" s="34" t="s">
        <v>111</v>
      </c>
      <c r="K593" s="30"/>
    </row>
    <row r="594" spans="3:11" ht="15" customHeight="1">
      <c r="C594" s="16" t="s">
        <v>25</v>
      </c>
      <c r="D594" s="34" t="s">
        <v>377</v>
      </c>
      <c r="E594" s="35" t="s">
        <v>366</v>
      </c>
      <c r="F594" s="82">
        <v>1</v>
      </c>
      <c r="G594" s="37">
        <v>278</v>
      </c>
      <c r="H594" s="35" t="s">
        <v>6</v>
      </c>
      <c r="I594" s="35">
        <v>1515</v>
      </c>
      <c r="J594" s="34" t="s">
        <v>111</v>
      </c>
      <c r="K594" s="30"/>
    </row>
    <row r="595" spans="3:11" ht="15" customHeight="1">
      <c r="C595" s="16" t="s">
        <v>26</v>
      </c>
      <c r="D595" s="34" t="s">
        <v>378</v>
      </c>
      <c r="E595" s="35" t="s">
        <v>366</v>
      </c>
      <c r="F595" s="82">
        <v>1</v>
      </c>
      <c r="G595" s="37">
        <v>108</v>
      </c>
      <c r="H595" s="35" t="s">
        <v>6</v>
      </c>
      <c r="I595" s="35">
        <v>1515</v>
      </c>
      <c r="J595" s="34" t="s">
        <v>111</v>
      </c>
      <c r="K595" s="30"/>
    </row>
    <row r="596" spans="3:11" ht="15" customHeight="1">
      <c r="C596" s="16" t="s">
        <v>27</v>
      </c>
      <c r="D596" s="34" t="s">
        <v>379</v>
      </c>
      <c r="E596" s="35" t="s">
        <v>366</v>
      </c>
      <c r="F596" s="82">
        <v>1</v>
      </c>
      <c r="G596" s="37">
        <v>38</v>
      </c>
      <c r="H596" s="35" t="s">
        <v>6</v>
      </c>
      <c r="I596" s="35">
        <v>1515</v>
      </c>
      <c r="J596" s="34" t="s">
        <v>111</v>
      </c>
      <c r="K596" s="30"/>
    </row>
    <row r="597" spans="3:11" ht="15" customHeight="1">
      <c r="C597" s="16" t="s">
        <v>28</v>
      </c>
      <c r="D597" s="34" t="s">
        <v>380</v>
      </c>
      <c r="E597" s="35" t="s">
        <v>366</v>
      </c>
      <c r="F597" s="82">
        <v>1</v>
      </c>
      <c r="G597" s="37">
        <v>135</v>
      </c>
      <c r="H597" s="35" t="s">
        <v>6</v>
      </c>
      <c r="I597" s="35">
        <v>1515</v>
      </c>
      <c r="J597" s="34" t="s">
        <v>111</v>
      </c>
      <c r="K597" s="30"/>
    </row>
    <row r="598" spans="3:11" ht="15" customHeight="1">
      <c r="C598" s="16" t="s">
        <v>29</v>
      </c>
      <c r="D598" s="34" t="s">
        <v>381</v>
      </c>
      <c r="E598" s="35" t="s">
        <v>366</v>
      </c>
      <c r="F598" s="82">
        <v>1</v>
      </c>
      <c r="G598" s="37">
        <v>135</v>
      </c>
      <c r="H598" s="35" t="s">
        <v>6</v>
      </c>
      <c r="I598" s="35">
        <v>1515</v>
      </c>
      <c r="J598" s="34" t="s">
        <v>111</v>
      </c>
      <c r="K598" s="30"/>
    </row>
    <row r="599" spans="3:11" ht="15" customHeight="1">
      <c r="C599" s="16" t="s">
        <v>30</v>
      </c>
      <c r="D599" s="34" t="s">
        <v>382</v>
      </c>
      <c r="E599" s="35" t="s">
        <v>366</v>
      </c>
      <c r="F599" s="82">
        <v>1</v>
      </c>
      <c r="G599" s="37">
        <v>24</v>
      </c>
      <c r="H599" s="35" t="s">
        <v>6</v>
      </c>
      <c r="I599" s="35">
        <v>1515</v>
      </c>
      <c r="J599" s="34" t="s">
        <v>111</v>
      </c>
      <c r="K599" s="30"/>
    </row>
    <row r="600" spans="3:11" ht="15" customHeight="1">
      <c r="C600" s="16" t="s">
        <v>31</v>
      </c>
      <c r="D600" s="34" t="s">
        <v>383</v>
      </c>
      <c r="E600" s="35" t="s">
        <v>366</v>
      </c>
      <c r="F600" s="82">
        <v>1</v>
      </c>
      <c r="G600" s="37">
        <v>80</v>
      </c>
      <c r="H600" s="35" t="s">
        <v>6</v>
      </c>
      <c r="I600" s="35">
        <v>1515</v>
      </c>
      <c r="J600" s="34" t="s">
        <v>111</v>
      </c>
      <c r="K600" s="30"/>
    </row>
    <row r="601" spans="3:11" ht="15" customHeight="1">
      <c r="C601" s="16" t="s">
        <v>32</v>
      </c>
      <c r="D601" s="34" t="s">
        <v>384</v>
      </c>
      <c r="E601" s="35" t="s">
        <v>366</v>
      </c>
      <c r="F601" s="82">
        <v>1</v>
      </c>
      <c r="G601" s="37">
        <v>38</v>
      </c>
      <c r="H601" s="35" t="s">
        <v>6</v>
      </c>
      <c r="I601" s="35">
        <v>1515</v>
      </c>
      <c r="J601" s="34" t="s">
        <v>111</v>
      </c>
      <c r="K601" s="30"/>
    </row>
    <row r="602" spans="3:11" ht="15" customHeight="1">
      <c r="C602" s="16" t="s">
        <v>33</v>
      </c>
      <c r="D602" s="34" t="s">
        <v>385</v>
      </c>
      <c r="E602" s="35" t="s">
        <v>366</v>
      </c>
      <c r="F602" s="82">
        <v>1</v>
      </c>
      <c r="G602" s="37">
        <v>56</v>
      </c>
      <c r="H602" s="35" t="s">
        <v>6</v>
      </c>
      <c r="I602" s="35">
        <v>1515</v>
      </c>
      <c r="J602" s="34" t="s">
        <v>111</v>
      </c>
      <c r="K602" s="30"/>
    </row>
    <row r="603" spans="3:11" ht="15" customHeight="1">
      <c r="C603" s="16" t="s">
        <v>34</v>
      </c>
      <c r="D603" s="81" t="s">
        <v>386</v>
      </c>
      <c r="E603" s="35" t="s">
        <v>366</v>
      </c>
      <c r="F603" s="82">
        <v>1</v>
      </c>
      <c r="G603" s="37">
        <v>290</v>
      </c>
      <c r="H603" s="35" t="s">
        <v>6</v>
      </c>
      <c r="I603" s="35">
        <v>1515</v>
      </c>
      <c r="J603" s="34" t="s">
        <v>111</v>
      </c>
      <c r="K603" s="30"/>
    </row>
    <row r="604" spans="3:11" ht="15" customHeight="1">
      <c r="C604" s="16" t="s">
        <v>35</v>
      </c>
      <c r="D604" s="81" t="s">
        <v>387</v>
      </c>
      <c r="E604" s="35"/>
      <c r="F604" s="35">
        <v>1</v>
      </c>
      <c r="G604" s="37">
        <v>125</v>
      </c>
      <c r="H604" s="35" t="s">
        <v>6</v>
      </c>
      <c r="I604" s="35">
        <v>1516</v>
      </c>
      <c r="J604" s="34" t="s">
        <v>111</v>
      </c>
      <c r="K604" s="30"/>
    </row>
    <row r="605" spans="3:11" ht="15" customHeight="1">
      <c r="C605" s="16" t="s">
        <v>36</v>
      </c>
      <c r="D605" s="81" t="s">
        <v>388</v>
      </c>
      <c r="E605" s="35"/>
      <c r="F605" s="35">
        <v>1</v>
      </c>
      <c r="G605" s="37">
        <v>100</v>
      </c>
      <c r="H605" s="35" t="s">
        <v>6</v>
      </c>
      <c r="I605" s="35">
        <v>1517</v>
      </c>
      <c r="J605" s="34" t="s">
        <v>111</v>
      </c>
      <c r="K605" s="30"/>
    </row>
    <row r="606" spans="3:11" ht="15" customHeight="1">
      <c r="C606" s="3"/>
      <c r="D606" s="58" t="s">
        <v>389</v>
      </c>
      <c r="E606" s="32"/>
      <c r="F606" s="59">
        <f>SUM(F585:F605)</f>
        <v>21</v>
      </c>
      <c r="G606" s="60">
        <f>SUM(G585:G605)</f>
        <v>2218</v>
      </c>
      <c r="H606" s="29"/>
      <c r="I606" s="33"/>
      <c r="J606" s="3"/>
      <c r="K606" s="30"/>
    </row>
    <row r="607" spans="3:11" ht="27" customHeight="1">
      <c r="C607" s="30"/>
      <c r="D607" s="204" t="s">
        <v>688</v>
      </c>
      <c r="E607" s="197"/>
      <c r="F607" s="198"/>
      <c r="G607" s="63">
        <f>G606+G580+G574+G557+G550</f>
        <v>50064.65</v>
      </c>
      <c r="H607" s="78"/>
      <c r="I607" s="79"/>
      <c r="J607" s="30"/>
      <c r="K607" s="30"/>
    </row>
    <row r="608" spans="3:11" ht="16.5" customHeight="1">
      <c r="C608" s="30"/>
      <c r="D608" s="74"/>
      <c r="E608" s="75"/>
      <c r="F608" s="76"/>
      <c r="G608" s="77"/>
      <c r="H608" s="78"/>
      <c r="I608" s="79"/>
      <c r="J608" s="30"/>
      <c r="K608" s="30"/>
    </row>
    <row r="609" spans="3:11" ht="15" customHeight="1">
      <c r="C609" s="181" t="s">
        <v>678</v>
      </c>
      <c r="D609" s="181"/>
      <c r="E609" s="181"/>
      <c r="F609" s="181"/>
      <c r="G609" s="181"/>
      <c r="H609" s="181"/>
      <c r="I609" s="181"/>
      <c r="J609" s="142"/>
      <c r="K609" s="142"/>
    </row>
    <row r="610" spans="3:11" ht="15" customHeight="1">
      <c r="C610" s="36" t="s">
        <v>14</v>
      </c>
      <c r="D610" s="201" t="s">
        <v>392</v>
      </c>
      <c r="E610" s="202"/>
      <c r="F610" s="82">
        <v>1</v>
      </c>
      <c r="G610" s="35">
        <v>1171.92</v>
      </c>
      <c r="H610" s="35" t="s">
        <v>391</v>
      </c>
      <c r="I610" s="35">
        <v>2911</v>
      </c>
      <c r="J610" s="143"/>
      <c r="K610" s="30"/>
    </row>
    <row r="611" spans="3:11" ht="15" customHeight="1">
      <c r="C611" s="36" t="s">
        <v>15</v>
      </c>
      <c r="D611" s="201" t="s">
        <v>393</v>
      </c>
      <c r="E611" s="202"/>
      <c r="F611" s="82">
        <v>1</v>
      </c>
      <c r="G611" s="35">
        <v>1783.2</v>
      </c>
      <c r="H611" s="35" t="s">
        <v>391</v>
      </c>
      <c r="I611" s="35">
        <v>2911</v>
      </c>
      <c r="J611" s="143"/>
      <c r="K611" s="30"/>
    </row>
    <row r="612" spans="3:11" ht="15" customHeight="1">
      <c r="C612" s="36" t="s">
        <v>16</v>
      </c>
      <c r="D612" s="201" t="s">
        <v>394</v>
      </c>
      <c r="E612" s="202"/>
      <c r="F612" s="82">
        <v>1</v>
      </c>
      <c r="G612" s="35">
        <v>1603.2</v>
      </c>
      <c r="H612" s="35" t="s">
        <v>391</v>
      </c>
      <c r="I612" s="35">
        <v>2911</v>
      </c>
      <c r="J612" s="143"/>
      <c r="K612" s="30"/>
    </row>
    <row r="613" spans="3:11" ht="15" customHeight="1">
      <c r="C613" s="36" t="s">
        <v>17</v>
      </c>
      <c r="D613" s="201" t="s">
        <v>395</v>
      </c>
      <c r="E613" s="202"/>
      <c r="F613" s="82">
        <v>1</v>
      </c>
      <c r="G613" s="35">
        <v>1521.75</v>
      </c>
      <c r="H613" s="35" t="s">
        <v>391</v>
      </c>
      <c r="I613" s="35">
        <v>2911</v>
      </c>
      <c r="J613" s="143"/>
      <c r="K613" s="30"/>
    </row>
    <row r="614" spans="3:11" ht="15" customHeight="1">
      <c r="C614" s="3"/>
      <c r="D614" s="58" t="s">
        <v>390</v>
      </c>
      <c r="E614" s="32"/>
      <c r="F614" s="59">
        <f>SUM(F610:F613)</f>
        <v>4</v>
      </c>
      <c r="G614" s="60">
        <f>SUM(G610:G613)</f>
        <v>6080.07</v>
      </c>
      <c r="H614" s="29"/>
      <c r="I614" s="33"/>
      <c r="J614" s="30"/>
      <c r="K614" s="30"/>
    </row>
    <row r="615" spans="3:11" ht="15" customHeight="1">
      <c r="C615" s="30"/>
      <c r="D615" s="74"/>
      <c r="E615" s="75"/>
      <c r="F615" s="76"/>
      <c r="G615" s="77"/>
      <c r="H615" s="78"/>
      <c r="I615" s="79"/>
      <c r="J615" s="30"/>
      <c r="K615" s="30"/>
    </row>
    <row r="616" spans="3:11" ht="15" customHeight="1">
      <c r="C616" s="30"/>
      <c r="D616" s="203" t="s">
        <v>700</v>
      </c>
      <c r="E616" s="203"/>
      <c r="F616" s="203"/>
      <c r="G616" s="203"/>
      <c r="H616" s="203"/>
      <c r="I616" s="203"/>
      <c r="J616" s="30"/>
      <c r="K616" s="30"/>
    </row>
    <row r="617" spans="3:11" ht="15" customHeight="1">
      <c r="C617" s="30"/>
      <c r="D617" s="200" t="s">
        <v>701</v>
      </c>
      <c r="E617" s="200"/>
      <c r="F617" s="200"/>
      <c r="G617" s="200"/>
      <c r="H617" s="200"/>
      <c r="I617" s="200"/>
      <c r="J617" s="30"/>
      <c r="K617" s="30"/>
    </row>
    <row r="618" spans="3:11" ht="15" customHeight="1">
      <c r="C618" s="30"/>
      <c r="D618" s="200" t="s">
        <v>702</v>
      </c>
      <c r="E618" s="200"/>
      <c r="F618" s="200"/>
      <c r="G618" s="200"/>
      <c r="H618" s="200"/>
      <c r="I618" s="200"/>
      <c r="J618" s="30"/>
      <c r="K618" s="30"/>
    </row>
    <row r="619" spans="3:11" ht="15" customHeight="1">
      <c r="C619" s="30"/>
      <c r="D619" s="200" t="s">
        <v>703</v>
      </c>
      <c r="E619" s="200"/>
      <c r="F619" s="200"/>
      <c r="G619" s="200"/>
      <c r="H619" s="200"/>
      <c r="I619" s="200"/>
      <c r="J619" s="30"/>
      <c r="K619" s="30"/>
    </row>
    <row r="620" spans="3:11" ht="15" customHeight="1">
      <c r="C620" s="30"/>
      <c r="D620" s="200" t="s">
        <v>704</v>
      </c>
      <c r="E620" s="200"/>
      <c r="F620" s="200"/>
      <c r="G620" s="200"/>
      <c r="H620" s="200"/>
      <c r="I620" s="200"/>
      <c r="J620" s="30"/>
      <c r="K620" s="30"/>
    </row>
    <row r="621" spans="3:11" ht="15" customHeight="1">
      <c r="C621" s="30"/>
      <c r="D621" s="74"/>
      <c r="E621" s="75"/>
      <c r="F621" s="76"/>
      <c r="G621" s="77"/>
      <c r="H621" s="78"/>
      <c r="I621" s="79"/>
      <c r="J621" s="30"/>
      <c r="K621" s="30"/>
    </row>
    <row r="622" spans="3:11" ht="15" customHeight="1">
      <c r="C622" s="30"/>
      <c r="D622" s="74"/>
      <c r="E622" s="75"/>
      <c r="F622" s="76"/>
      <c r="G622" s="77"/>
      <c r="H622" s="78"/>
      <c r="I622" s="79"/>
      <c r="J622" s="30"/>
      <c r="K622" s="30"/>
    </row>
    <row r="623" spans="3:11" ht="15" customHeight="1">
      <c r="C623" s="30"/>
      <c r="D623" s="74"/>
      <c r="E623" s="75"/>
      <c r="F623" s="76"/>
      <c r="G623" s="77"/>
      <c r="H623" s="78"/>
      <c r="I623" s="79"/>
      <c r="J623" s="30"/>
      <c r="K623" s="30"/>
    </row>
    <row r="624" spans="3:11" ht="12.75">
      <c r="C624" s="30"/>
      <c r="D624" s="74"/>
      <c r="E624" s="75"/>
      <c r="F624" s="76"/>
      <c r="G624" s="77"/>
      <c r="H624" s="78"/>
      <c r="I624" s="79"/>
      <c r="J624" s="30"/>
      <c r="K624" s="30"/>
    </row>
    <row r="625" spans="3:11" ht="12.75">
      <c r="C625" s="30"/>
      <c r="D625" s="74"/>
      <c r="E625" s="75"/>
      <c r="F625" s="76"/>
      <c r="G625" s="77"/>
      <c r="H625" s="78"/>
      <c r="I625" s="79"/>
      <c r="J625" s="30"/>
      <c r="K625" s="30"/>
    </row>
    <row r="626" spans="3:11" ht="12.75">
      <c r="C626" s="30"/>
      <c r="D626" s="74"/>
      <c r="E626" s="75"/>
      <c r="F626" s="76"/>
      <c r="G626" s="77"/>
      <c r="H626" s="78"/>
      <c r="I626" s="79"/>
      <c r="J626" s="30"/>
      <c r="K626" s="30"/>
    </row>
    <row r="627" spans="3:11" ht="12.75">
      <c r="C627" s="30"/>
      <c r="D627" s="74"/>
      <c r="E627" s="75"/>
      <c r="F627" s="76"/>
      <c r="G627" s="77"/>
      <c r="H627" s="78"/>
      <c r="I627" s="79"/>
      <c r="J627" s="30"/>
      <c r="K627" s="30"/>
    </row>
    <row r="628" spans="3:11" ht="12.75">
      <c r="C628" s="30"/>
      <c r="D628" s="74"/>
      <c r="E628" s="75"/>
      <c r="F628" s="76"/>
      <c r="G628" s="77"/>
      <c r="H628" s="78"/>
      <c r="I628" s="79"/>
      <c r="J628" s="30"/>
      <c r="K628" s="30"/>
    </row>
    <row r="629" spans="3:11" ht="12.75">
      <c r="C629" s="30"/>
      <c r="D629" s="74"/>
      <c r="E629" s="75"/>
      <c r="F629" s="76"/>
      <c r="G629" s="77"/>
      <c r="H629" s="78"/>
      <c r="I629" s="79"/>
      <c r="J629" s="30"/>
      <c r="K629" s="30"/>
    </row>
    <row r="630" spans="3:11" ht="12.75">
      <c r="C630" s="30"/>
      <c r="D630" s="74"/>
      <c r="E630" s="75"/>
      <c r="F630" s="76"/>
      <c r="G630" s="77"/>
      <c r="H630" s="78"/>
      <c r="I630" s="79"/>
      <c r="J630" s="30"/>
      <c r="K630" s="30"/>
    </row>
    <row r="631" spans="3:11" ht="12.75">
      <c r="C631" s="30"/>
      <c r="D631" s="74"/>
      <c r="E631" s="75"/>
      <c r="F631" s="76"/>
      <c r="G631" s="77"/>
      <c r="H631" s="78"/>
      <c r="I631" s="79"/>
      <c r="J631" s="30"/>
      <c r="K631" s="30"/>
    </row>
    <row r="632" spans="3:11" ht="12.75">
      <c r="C632" s="30"/>
      <c r="D632" s="74"/>
      <c r="E632" s="75"/>
      <c r="F632" s="76"/>
      <c r="G632" s="77"/>
      <c r="H632" s="78"/>
      <c r="I632" s="79"/>
      <c r="J632" s="30"/>
      <c r="K632" s="30"/>
    </row>
    <row r="633" spans="3:11" ht="12.75">
      <c r="C633" s="30"/>
      <c r="D633" s="74"/>
      <c r="E633" s="75"/>
      <c r="F633" s="76"/>
      <c r="G633" s="77"/>
      <c r="H633" s="78"/>
      <c r="I633" s="79"/>
      <c r="J633" s="30"/>
      <c r="K633" s="30"/>
    </row>
    <row r="634" spans="3:11" ht="12.75">
      <c r="C634" s="30"/>
      <c r="D634" s="74"/>
      <c r="E634" s="75"/>
      <c r="F634" s="76"/>
      <c r="G634" s="77"/>
      <c r="H634" s="78"/>
      <c r="I634" s="79"/>
      <c r="J634" s="30"/>
      <c r="K634" s="30"/>
    </row>
    <row r="635" spans="3:11" ht="12.75">
      <c r="C635" s="30"/>
      <c r="D635" s="74"/>
      <c r="E635" s="75"/>
      <c r="F635" s="76"/>
      <c r="G635" s="77"/>
      <c r="H635" s="78"/>
      <c r="I635" s="79"/>
      <c r="J635" s="30"/>
      <c r="K635" s="30"/>
    </row>
    <row r="636" spans="3:11" ht="12.75">
      <c r="C636" s="30"/>
      <c r="D636" s="74"/>
      <c r="E636" s="75"/>
      <c r="F636" s="76"/>
      <c r="G636" s="77"/>
      <c r="H636" s="78"/>
      <c r="I636" s="79"/>
      <c r="J636" s="30"/>
      <c r="K636" s="30"/>
    </row>
    <row r="637" spans="3:11" ht="12.75">
      <c r="C637" s="30"/>
      <c r="D637" s="74"/>
      <c r="E637" s="75"/>
      <c r="F637" s="76"/>
      <c r="G637" s="77"/>
      <c r="H637" s="78"/>
      <c r="I637" s="79"/>
      <c r="J637" s="30"/>
      <c r="K637" s="30"/>
    </row>
    <row r="638" spans="3:11" ht="12.75">
      <c r="C638" s="30"/>
      <c r="D638" s="74"/>
      <c r="E638" s="75"/>
      <c r="F638" s="76"/>
      <c r="G638" s="77"/>
      <c r="H638" s="78"/>
      <c r="I638" s="79"/>
      <c r="J638" s="30"/>
      <c r="K638" s="30"/>
    </row>
    <row r="639" spans="3:11" ht="12.75">
      <c r="C639" s="30"/>
      <c r="D639" s="74"/>
      <c r="E639" s="75"/>
      <c r="F639" s="76"/>
      <c r="G639" s="77"/>
      <c r="H639" s="78"/>
      <c r="I639" s="79"/>
      <c r="J639" s="30"/>
      <c r="K639" s="30"/>
    </row>
    <row r="640" spans="3:11" ht="12.75">
      <c r="C640" s="30"/>
      <c r="D640" s="74"/>
      <c r="E640" s="75"/>
      <c r="F640" s="76"/>
      <c r="G640" s="77"/>
      <c r="H640" s="78"/>
      <c r="I640" s="79"/>
      <c r="J640" s="30"/>
      <c r="K640" s="30"/>
    </row>
    <row r="641" spans="3:11" ht="12.75">
      <c r="C641" s="30"/>
      <c r="D641" s="74"/>
      <c r="E641" s="75"/>
      <c r="F641" s="76"/>
      <c r="G641" s="77"/>
      <c r="H641" s="78"/>
      <c r="I641" s="79"/>
      <c r="J641" s="30"/>
      <c r="K641" s="30"/>
    </row>
    <row r="642" spans="3:11" ht="12.75">
      <c r="C642" s="30"/>
      <c r="D642" s="74"/>
      <c r="E642" s="75"/>
      <c r="F642" s="76"/>
      <c r="G642" s="77"/>
      <c r="H642" s="78"/>
      <c r="I642" s="79"/>
      <c r="J642" s="30"/>
      <c r="K642" s="30"/>
    </row>
    <row r="643" spans="3:11" ht="12.75">
      <c r="C643" s="30"/>
      <c r="D643" s="74"/>
      <c r="E643" s="75"/>
      <c r="F643" s="76"/>
      <c r="G643" s="77"/>
      <c r="H643" s="78"/>
      <c r="I643" s="79"/>
      <c r="J643" s="30"/>
      <c r="K643" s="30"/>
    </row>
    <row r="644" spans="3:11" ht="12.75">
      <c r="C644" s="30"/>
      <c r="D644" s="74"/>
      <c r="E644" s="75"/>
      <c r="F644" s="76"/>
      <c r="G644" s="77"/>
      <c r="H644" s="78"/>
      <c r="I644" s="79"/>
      <c r="J644" s="30"/>
      <c r="K644" s="30"/>
    </row>
    <row r="645" spans="3:11" ht="12.75">
      <c r="C645" s="30"/>
      <c r="D645" s="74"/>
      <c r="E645" s="75"/>
      <c r="F645" s="76"/>
      <c r="G645" s="77"/>
      <c r="H645" s="78"/>
      <c r="I645" s="79"/>
      <c r="J645" s="30"/>
      <c r="K645" s="30"/>
    </row>
    <row r="646" spans="3:11" ht="12.75">
      <c r="C646" s="30"/>
      <c r="D646" s="74"/>
      <c r="E646" s="75"/>
      <c r="F646" s="76"/>
      <c r="G646" s="77"/>
      <c r="H646" s="78"/>
      <c r="I646" s="79"/>
      <c r="J646" s="30"/>
      <c r="K646" s="30"/>
    </row>
    <row r="647" spans="3:11" ht="12.75">
      <c r="C647" s="30"/>
      <c r="D647" s="74"/>
      <c r="E647" s="75"/>
      <c r="F647" s="76"/>
      <c r="G647" s="77"/>
      <c r="H647" s="78"/>
      <c r="I647" s="79"/>
      <c r="J647" s="30"/>
      <c r="K647" s="30"/>
    </row>
    <row r="648" spans="3:11" ht="12.75">
      <c r="C648" s="30"/>
      <c r="D648" s="74"/>
      <c r="E648" s="75"/>
      <c r="F648" s="76"/>
      <c r="G648" s="77"/>
      <c r="H648" s="78"/>
      <c r="I648" s="79"/>
      <c r="J648" s="30"/>
      <c r="K648" s="30"/>
    </row>
    <row r="649" spans="3:11" ht="12.75">
      <c r="C649" s="30"/>
      <c r="D649" s="74"/>
      <c r="E649" s="75"/>
      <c r="F649" s="76"/>
      <c r="G649" s="77"/>
      <c r="H649" s="78"/>
      <c r="I649" s="79"/>
      <c r="J649" s="30"/>
      <c r="K649" s="30"/>
    </row>
    <row r="650" spans="3:11" ht="12.75">
      <c r="C650" s="30"/>
      <c r="D650" s="74"/>
      <c r="E650" s="75"/>
      <c r="F650" s="76"/>
      <c r="G650" s="77"/>
      <c r="H650" s="78"/>
      <c r="I650" s="79"/>
      <c r="J650" s="30"/>
      <c r="K650" s="30"/>
    </row>
    <row r="651" spans="3:11" ht="12.75">
      <c r="C651" s="30"/>
      <c r="D651" s="74"/>
      <c r="E651" s="75"/>
      <c r="F651" s="76"/>
      <c r="G651" s="77"/>
      <c r="H651" s="78"/>
      <c r="I651" s="79"/>
      <c r="J651" s="30"/>
      <c r="K651" s="30"/>
    </row>
    <row r="652" spans="3:11" ht="12.75">
      <c r="C652" s="30"/>
      <c r="D652" s="74"/>
      <c r="E652" s="75"/>
      <c r="F652" s="76"/>
      <c r="G652" s="77"/>
      <c r="H652" s="78"/>
      <c r="I652" s="79"/>
      <c r="J652" s="30"/>
      <c r="K652" s="30"/>
    </row>
    <row r="653" spans="3:11" ht="12.75">
      <c r="C653" s="30"/>
      <c r="D653" s="74"/>
      <c r="E653" s="75"/>
      <c r="F653" s="76"/>
      <c r="G653" s="77"/>
      <c r="H653" s="78"/>
      <c r="I653" s="79"/>
      <c r="J653" s="30"/>
      <c r="K653" s="30"/>
    </row>
    <row r="654" spans="4:9" ht="12.75">
      <c r="D654" s="30"/>
      <c r="E654" s="31"/>
      <c r="F654" s="31"/>
      <c r="G654" s="31"/>
      <c r="H654" s="31"/>
      <c r="I654" s="30"/>
    </row>
    <row r="655" spans="3:10" ht="17.25" customHeight="1">
      <c r="C655" s="30"/>
      <c r="D655" s="211"/>
      <c r="E655" s="211"/>
      <c r="F655" s="211"/>
      <c r="G655" s="212"/>
      <c r="H655" s="30"/>
      <c r="I655" s="30"/>
      <c r="J655" s="30"/>
    </row>
    <row r="656" spans="5:10" ht="12.75">
      <c r="E656" s="43"/>
      <c r="H656" s="30"/>
      <c r="I656" s="30"/>
      <c r="J656" s="30"/>
    </row>
    <row r="657" ht="12.75">
      <c r="E657" s="43"/>
    </row>
    <row r="658" spans="4:5" ht="12.75">
      <c r="D658" s="39"/>
      <c r="E658" s="43"/>
    </row>
    <row r="659" spans="5:7" ht="12.75">
      <c r="E659" s="43"/>
      <c r="G659" s="42"/>
    </row>
    <row r="660" ht="12.75">
      <c r="E660" s="43"/>
    </row>
    <row r="661" ht="12.75">
      <c r="E661" s="43"/>
    </row>
    <row r="662" ht="12.75">
      <c r="E662" s="43"/>
    </row>
    <row r="663" ht="12.75">
      <c r="E663" s="43"/>
    </row>
    <row r="664" ht="12.75">
      <c r="E664" s="43"/>
    </row>
    <row r="665" ht="12.75">
      <c r="E665" s="43"/>
    </row>
    <row r="666" ht="12.75">
      <c r="E666" s="43"/>
    </row>
    <row r="667" ht="12.75">
      <c r="E667" s="43"/>
    </row>
    <row r="668" ht="12.75">
      <c r="E668" s="43"/>
    </row>
    <row r="669" ht="12.75">
      <c r="E669" s="43"/>
    </row>
    <row r="670" ht="12.75">
      <c r="E670" s="43"/>
    </row>
    <row r="671" ht="12.75">
      <c r="E671" s="43"/>
    </row>
    <row r="672" ht="12.75">
      <c r="E672" s="43"/>
    </row>
    <row r="673" ht="12.75">
      <c r="E673" s="43"/>
    </row>
    <row r="674" ht="12.75">
      <c r="E674" s="43"/>
    </row>
    <row r="675" ht="12.75">
      <c r="E675" s="43"/>
    </row>
    <row r="676" ht="12.75">
      <c r="E676" s="43"/>
    </row>
    <row r="677" ht="12.75">
      <c r="E677" s="43"/>
    </row>
    <row r="678" ht="12.75">
      <c r="E678" s="43"/>
    </row>
    <row r="679" ht="12.75">
      <c r="E679" s="43"/>
    </row>
    <row r="680" ht="12.75">
      <c r="E680" s="43"/>
    </row>
    <row r="681" ht="12.75">
      <c r="E681" s="43"/>
    </row>
    <row r="682" ht="12.75">
      <c r="E682" s="43"/>
    </row>
    <row r="683" ht="12.75">
      <c r="E683" s="43"/>
    </row>
    <row r="684" ht="12.75">
      <c r="E684" s="43"/>
    </row>
    <row r="685" ht="12.75">
      <c r="E685" s="43"/>
    </row>
  </sheetData>
  <sheetProtection/>
  <mergeCells count="107">
    <mergeCell ref="F5:J5"/>
    <mergeCell ref="D61:I61"/>
    <mergeCell ref="D62:I62"/>
    <mergeCell ref="D63:I63"/>
    <mergeCell ref="D64:I64"/>
    <mergeCell ref="D65:I65"/>
    <mergeCell ref="F9:F12"/>
    <mergeCell ref="G9:G12"/>
    <mergeCell ref="C58:E58"/>
    <mergeCell ref="J9:J12"/>
    <mergeCell ref="D319:I319"/>
    <mergeCell ref="D320:I320"/>
    <mergeCell ref="D321:I321"/>
    <mergeCell ref="D322:I322"/>
    <mergeCell ref="D323:I323"/>
    <mergeCell ref="D480:I480"/>
    <mergeCell ref="H324:I324"/>
    <mergeCell ref="D607:F607"/>
    <mergeCell ref="C576:I576"/>
    <mergeCell ref="D481:I481"/>
    <mergeCell ref="D482:I482"/>
    <mergeCell ref="D483:I483"/>
    <mergeCell ref="D484:I484"/>
    <mergeCell ref="D498:I498"/>
    <mergeCell ref="D499:I499"/>
    <mergeCell ref="K489:K492"/>
    <mergeCell ref="D655:F655"/>
    <mergeCell ref="D610:E610"/>
    <mergeCell ref="D611:E611"/>
    <mergeCell ref="D612:E612"/>
    <mergeCell ref="D613:E613"/>
    <mergeCell ref="D500:I500"/>
    <mergeCell ref="D501:I501"/>
    <mergeCell ref="D502:I502"/>
    <mergeCell ref="D616:I616"/>
    <mergeCell ref="G489:G492"/>
    <mergeCell ref="H489:H492"/>
    <mergeCell ref="D619:I619"/>
    <mergeCell ref="D620:I620"/>
    <mergeCell ref="I489:I492"/>
    <mergeCell ref="J489:J492"/>
    <mergeCell ref="D617:I617"/>
    <mergeCell ref="D618:I618"/>
    <mergeCell ref="E507:E510"/>
    <mergeCell ref="F507:F510"/>
    <mergeCell ref="C327:C330"/>
    <mergeCell ref="D327:D330"/>
    <mergeCell ref="C489:C492"/>
    <mergeCell ref="D489:D492"/>
    <mergeCell ref="E489:E492"/>
    <mergeCell ref="F489:F492"/>
    <mergeCell ref="K70:K73"/>
    <mergeCell ref="C317:E317"/>
    <mergeCell ref="C70:C73"/>
    <mergeCell ref="D70:D73"/>
    <mergeCell ref="E70:E73"/>
    <mergeCell ref="F70:F73"/>
    <mergeCell ref="C275:I275"/>
    <mergeCell ref="C75:J75"/>
    <mergeCell ref="D507:D510"/>
    <mergeCell ref="E327:E330"/>
    <mergeCell ref="H70:H73"/>
    <mergeCell ref="I70:I73"/>
    <mergeCell ref="C69:J69"/>
    <mergeCell ref="J70:J73"/>
    <mergeCell ref="D478:F478"/>
    <mergeCell ref="I327:I330"/>
    <mergeCell ref="J327:J330"/>
    <mergeCell ref="C332:I332"/>
    <mergeCell ref="C54:K54"/>
    <mergeCell ref="D9:D12"/>
    <mergeCell ref="H9:H12"/>
    <mergeCell ref="I9:I12"/>
    <mergeCell ref="C14:K14"/>
    <mergeCell ref="C19:K19"/>
    <mergeCell ref="C51:K51"/>
    <mergeCell ref="E9:E12"/>
    <mergeCell ref="C609:I609"/>
    <mergeCell ref="C552:I552"/>
    <mergeCell ref="C559:I559"/>
    <mergeCell ref="D1:J1"/>
    <mergeCell ref="D2:K2"/>
    <mergeCell ref="J4:K4"/>
    <mergeCell ref="C6:K6"/>
    <mergeCell ref="C9:C12"/>
    <mergeCell ref="C506:I506"/>
    <mergeCell ref="K9:K12"/>
    <mergeCell ref="C512:I512"/>
    <mergeCell ref="C488:I488"/>
    <mergeCell ref="H327:H330"/>
    <mergeCell ref="H507:H510"/>
    <mergeCell ref="I507:I510"/>
    <mergeCell ref="C583:I583"/>
    <mergeCell ref="G507:G510"/>
    <mergeCell ref="F327:F330"/>
    <mergeCell ref="G327:G330"/>
    <mergeCell ref="C494:I494"/>
    <mergeCell ref="F68:J68"/>
    <mergeCell ref="F325:J325"/>
    <mergeCell ref="F487:J487"/>
    <mergeCell ref="F505:J505"/>
    <mergeCell ref="J507:J510"/>
    <mergeCell ref="K507:K510"/>
    <mergeCell ref="G70:G73"/>
    <mergeCell ref="C313:J313"/>
    <mergeCell ref="C326:I326"/>
    <mergeCell ref="C507:C510"/>
  </mergeCells>
  <printOptions/>
  <pageMargins left="0" right="0" top="0" bottom="0" header="0.31496062992125984" footer="0.31496062992125984"/>
  <pageSetup fitToHeight="5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RePack by Diakov</cp:lastModifiedBy>
  <cp:lastPrinted>2018-06-22T10:01:35Z</cp:lastPrinted>
  <dcterms:created xsi:type="dcterms:W3CDTF">2012-12-27T12:14:19Z</dcterms:created>
  <dcterms:modified xsi:type="dcterms:W3CDTF">2018-06-22T10:04:44Z</dcterms:modified>
  <cp:category/>
  <cp:version/>
  <cp:contentType/>
  <cp:contentStatus/>
</cp:coreProperties>
</file>