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88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<sst xmlns="http://schemas.openxmlformats.org/spreadsheetml/2006/main" count="81" uniqueCount="71">
  <si>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ККД</t>
  </si>
  <si>
    <t>Доходи</t>
  </si>
  <si>
    <t>м. Прилуки</t>
  </si>
  <si>
    <t>Факт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</si>
  <si>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</si>
  <si>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</si>
  <si>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</si>
  <si>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</si>
  <si>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</si>
  <si>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</si>
  <si>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</si>
  <si>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</si>
  <si>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</si>
  <si>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</si>
  <si>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</si>
  <si>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</si>
  <si>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</si>
  <si>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</si>
  <si>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</si>
  <si>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</si>
  <si>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</si>
  <si>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</si>
  <si>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</si>
  <si>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</si>
  <si>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</si>
  <si>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</si>
  <si>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</si>
  <si>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</si>
  <si>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</si>
  <si>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</si>
  <si>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</si>
  <si>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</si>
  <si>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</si>
  <si>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</si>
  <si>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</si>
  <si>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</si>
  <si>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</si>
  <si>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</si>
  <si>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</si>
  <si>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</si>
  <si>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ЗАТВЕРДЖЕНО</t>
  </si>
  <si>
    <t>Додаток 1</t>
  </si>
  <si>
    <t>до рішення міської ради</t>
  </si>
  <si>
    <t>(__ сесія 6 скликання)</t>
  </si>
  <si>
    <t>_________ 2015 року №___</t>
  </si>
  <si>
    <t>Бюджетні призначення 2015 року</t>
  </si>
  <si>
    <t>Уточнені бюджетні призначення 2015 року</t>
  </si>
  <si>
    <t>% виконання</t>
  </si>
  <si>
    <t>Загальний фонд</t>
  </si>
  <si>
    <t>Виконання бюджету м. Прилуки за 9 місяців 2015 року</t>
  </si>
  <si>
    <t>Разом власних доходів</t>
  </si>
  <si>
    <t>Всього доходів загального фонду</t>
  </si>
  <si>
    <t>Спеціальний фонд</t>
  </si>
  <si>
    <t>Збір за забруднення навколишнього природного середовища 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</si>
  <si>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</si>
  <si>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</si>
  <si>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</si>
  <si>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</si>
  <si>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</si>
  <si>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</si>
  <si>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</si>
  <si>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</si>
  <si>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</t>
  </si>
  <si>
    <t>Разом доходів спеціального фонду без трансфертів</t>
  </si>
  <si>
    <t>Всього доходів спеціального фонду</t>
  </si>
  <si>
    <t>Разом доходів бюджету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</si>
  <si>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</si>
  <si>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</si>
  <si>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</si>
  <si>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</si>
  <si>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Уточнені бюджетні призначення на 9 місяців  2015 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</si>
</sst>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,##0.0"/>
    <numFmt numFmtId="166" formatCode="0.000"/>
    <numFmt numFmtId="167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65" fontId="2" fillId="33" borderId="0" xfId="0" applyNumberFormat="1" applyFont="1" applyFill="1" applyAlignment="1">
      <alignment horizontal="left"/>
    </xf>
    <xf numFmtId="165" fontId="2" fillId="33" borderId="0" xfId="0" applyNumberFormat="1" applyFont="1" applyFill="1" applyBorder="1" applyAlignment="1" applyProtection="1">
      <alignment horizontal="left" vertical="top"/>
      <protection/>
    </xf>
    <xf numFmtId="0" fontId="37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/>
    </xf>
    <xf numFmtId="165" fontId="38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distributed" wrapText="1"/>
    </xf>
    <xf numFmtId="165" fontId="3" fillId="33" borderId="11" xfId="0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65" fontId="38" fillId="0" borderId="10" xfId="0" applyNumberFormat="1" applyFont="1" applyBorder="1" applyAlignment="1">
      <alignment/>
    </xf>
    <xf numFmtId="165" fontId="3" fillId="33" borderId="10" xfId="0" applyNumberFormat="1" applyFont="1" applyFill="1" applyBorder="1" applyAlignment="1">
      <alignment vertical="center" wrapText="1"/>
    </xf>
    <xf numFmtId="165" fontId="38" fillId="33" borderId="10" xfId="0" applyNumberFormat="1" applyFont="1" applyFill="1" applyBorder="1" applyAlignment="1">
      <alignment wrapText="1"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165" fontId="37" fillId="0" borderId="10" xfId="0" applyNumberFormat="1" applyFont="1" applyBorder="1" applyAlignment="1">
      <alignment/>
    </xf>
    <xf numFmtId="165" fontId="37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left" vertical="distributed" wrapText="1"/>
    </xf>
    <xf numFmtId="0" fontId="3" fillId="33" borderId="11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distributed" wrapText="1"/>
    </xf>
    <xf numFmtId="0" fontId="38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 wrapText="1"/>
    </xf>
    <xf numFmtId="167" fontId="38" fillId="33" borderId="10" xfId="0" applyNumberFormat="1" applyFont="1" applyFill="1" applyBorder="1" applyAlignment="1">
      <alignment/>
    </xf>
    <xf numFmtId="0" fontId="37" fillId="0" borderId="12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7" fillId="33" borderId="12" xfId="0" applyFont="1" applyFill="1" applyBorder="1" applyAlignment="1">
      <alignment horizontal="left" wrapText="1"/>
    </xf>
    <xf numFmtId="0" fontId="37" fillId="33" borderId="13" xfId="0" applyFont="1" applyFill="1" applyBorder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0" fontId="37" fillId="0" borderId="13" xfId="0" applyFont="1" applyBorder="1" applyAlignment="1">
      <alignment horizontal="left" wrapText="1"/>
    </xf>
    <xf numFmtId="0" fontId="37" fillId="0" borderId="14" xfId="0" applyFont="1" applyBorder="1" applyAlignment="1">
      <alignment horizontal="left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/>
    </xf>
    <xf numFmtId="0" fontId="37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20" zoomScaleNormal="33" zoomScaleSheetLayoutView="20" zoomScalePageLayoutView="0" workbookViewId="0" topLeftCell="A60">
      <selection activeCell="B70" sqref="B70"/>
    </sheetView>
  </sheetViews>
  <sheetFormatPr defaultColWidth="9.140625" defaultRowHeight="15"/>
  <cols>
    <col min="1" max="1" width="16.00390625" style="19" bestFit="1" customWidth="1"/>
    <col min="2" max="2" width="42.00390625" style="0" customWidth="1"/>
    <col min="3" max="3" width="13.8515625" style="0" bestFit="1" customWidth="1"/>
    <col min="4" max="4" width="14.421875" style="0" bestFit="1" customWidth="1"/>
    <col min="5" max="5" width="15.57421875" style="0" customWidth="1"/>
    <col min="6" max="6" width="13.8515625" style="0" bestFit="1" customWidth="1"/>
    <col min="7" max="7" width="12.140625" style="0" customWidth="1"/>
    <col min="8" max="8" width="9.8515625" style="0" customWidth="1"/>
  </cols>
  <sheetData>
    <row r="1" spans="6:8" ht="21">
      <c r="F1" s="1" t="s">
        <v>40</v>
      </c>
      <c r="G1" s="10"/>
      <c r="H1" s="10"/>
    </row>
    <row r="2" spans="6:8" ht="21">
      <c r="F2" s="2" t="s">
        <v>41</v>
      </c>
      <c r="G2" s="10"/>
      <c r="H2" s="10"/>
    </row>
    <row r="3" spans="6:8" ht="21">
      <c r="F3" s="2" t="s">
        <v>42</v>
      </c>
      <c r="G3" s="10"/>
      <c r="H3" s="10"/>
    </row>
    <row r="4" spans="6:8" ht="21">
      <c r="F4" s="2" t="s">
        <v>43</v>
      </c>
      <c r="G4" s="10"/>
      <c r="H4" s="10"/>
    </row>
    <row r="5" spans="6:8" ht="21">
      <c r="F5" s="2" t="s">
        <v>44</v>
      </c>
      <c r="G5" s="10"/>
      <c r="H5" s="10"/>
    </row>
    <row r="6" spans="5:8" ht="21">
      <c r="E6" s="2"/>
      <c r="F6" s="10"/>
      <c r="G6" s="10"/>
      <c r="H6" s="10"/>
    </row>
    <row r="7" spans="1:8" ht="20.25">
      <c r="A7" s="37" t="s">
        <v>49</v>
      </c>
      <c r="B7" s="37"/>
      <c r="C7" s="37"/>
      <c r="D7" s="37"/>
      <c r="E7" s="37"/>
      <c r="F7" s="37"/>
      <c r="G7" s="37"/>
      <c r="H7" s="37"/>
    </row>
    <row r="8" spans="5:8" ht="21">
      <c r="E8" s="2"/>
      <c r="F8" s="10"/>
      <c r="G8" s="10"/>
      <c r="H8" s="10"/>
    </row>
    <row r="10" spans="1:8" ht="21">
      <c r="A10" s="38" t="s">
        <v>0</v>
      </c>
      <c r="B10" s="40" t="s">
        <v>1</v>
      </c>
      <c r="C10" s="42" t="s">
        <v>2</v>
      </c>
      <c r="D10" s="43"/>
      <c r="E10" s="43"/>
      <c r="F10" s="43"/>
      <c r="G10" s="43"/>
      <c r="H10" s="43"/>
    </row>
    <row r="11" spans="1:8" ht="122.25">
      <c r="A11" s="39"/>
      <c r="B11" s="41"/>
      <c r="C11" s="6" t="s">
        <v>45</v>
      </c>
      <c r="D11" s="6" t="s">
        <v>46</v>
      </c>
      <c r="E11" s="6" t="s">
        <v>70</v>
      </c>
      <c r="F11" s="3" t="s">
        <v>3</v>
      </c>
      <c r="G11" s="3" t="s">
        <v>4</v>
      </c>
      <c r="H11" s="6" t="s">
        <v>47</v>
      </c>
    </row>
    <row r="12" spans="1:8" ht="20.25">
      <c r="A12" s="34" t="s">
        <v>48</v>
      </c>
      <c r="B12" s="35"/>
      <c r="C12" s="35"/>
      <c r="D12" s="35"/>
      <c r="E12" s="35"/>
      <c r="F12" s="35"/>
      <c r="G12" s="35"/>
      <c r="H12" s="36"/>
    </row>
    <row r="13" spans="1:8" ht="20.25">
      <c r="A13" s="20">
        <v>10000000</v>
      </c>
      <c r="B13" s="13" t="s">
        <v>5</v>
      </c>
      <c r="C13" s="7">
        <f>C14+C17+C18+C20+C26</f>
        <v>92123</v>
      </c>
      <c r="D13" s="7">
        <f>D14+D17+D18+D20+D26</f>
        <v>115326.18</v>
      </c>
      <c r="E13" s="7">
        <f>E14+E17+E18+E20+E26</f>
        <v>88190.48000000001</v>
      </c>
      <c r="F13" s="7">
        <f>F14+F17+F18+F20+F26</f>
        <v>90379.6</v>
      </c>
      <c r="G13" s="7">
        <f aca="true" t="shared" si="0" ref="G13:G39">F13-E13</f>
        <v>2189.1199999999953</v>
      </c>
      <c r="H13" s="7">
        <f aca="true" t="shared" si="1" ref="H13:H39">IF(E13=0,0,F13/E13*100)</f>
        <v>102.48226339169489</v>
      </c>
    </row>
    <row r="14" spans="1:8" ht="81">
      <c r="A14" s="21">
        <v>11000000</v>
      </c>
      <c r="B14" s="8" t="s">
        <v>6</v>
      </c>
      <c r="C14" s="9">
        <v>71536.8</v>
      </c>
      <c r="D14" s="9">
        <v>81837.68</v>
      </c>
      <c r="E14" s="9">
        <v>62621.48</v>
      </c>
      <c r="F14" s="9">
        <v>63197.7</v>
      </c>
      <c r="G14" s="9">
        <f t="shared" si="0"/>
        <v>576.2199999999939</v>
      </c>
      <c r="H14" s="9">
        <f t="shared" si="1"/>
        <v>100.9201634966149</v>
      </c>
    </row>
    <row r="15" spans="1:8" ht="42">
      <c r="A15" s="22">
        <v>11010000</v>
      </c>
      <c r="B15" s="14" t="s">
        <v>7</v>
      </c>
      <c r="C15" s="5">
        <v>70131.3</v>
      </c>
      <c r="D15" s="5">
        <v>80432.18</v>
      </c>
      <c r="E15" s="5">
        <v>61440.98</v>
      </c>
      <c r="F15" s="5">
        <v>63137.1</v>
      </c>
      <c r="G15" s="5">
        <f t="shared" si="0"/>
        <v>1696.1199999999953</v>
      </c>
      <c r="H15" s="26">
        <f t="shared" si="1"/>
        <v>102.76056794667012</v>
      </c>
    </row>
    <row r="16" spans="1:8" ht="42">
      <c r="A16" s="22">
        <v>11020000</v>
      </c>
      <c r="B16" s="14" t="s">
        <v>8</v>
      </c>
      <c r="C16" s="5">
        <v>1405.5</v>
      </c>
      <c r="D16" s="5">
        <v>1405.5</v>
      </c>
      <c r="E16" s="5">
        <v>1180.5</v>
      </c>
      <c r="F16" s="5">
        <v>60.6</v>
      </c>
      <c r="G16" s="5">
        <f t="shared" si="0"/>
        <v>-1119.9</v>
      </c>
      <c r="H16" s="4">
        <f t="shared" si="1"/>
        <v>5.133418043202033</v>
      </c>
    </row>
    <row r="17" spans="1:8" ht="60.75">
      <c r="A17" s="21">
        <v>13000000</v>
      </c>
      <c r="B17" s="8" t="s">
        <v>9</v>
      </c>
      <c r="C17" s="9">
        <v>0</v>
      </c>
      <c r="D17" s="9">
        <v>0</v>
      </c>
      <c r="E17" s="9">
        <v>0</v>
      </c>
      <c r="F17" s="9">
        <v>2.4</v>
      </c>
      <c r="G17" s="9">
        <f t="shared" si="0"/>
        <v>2.4</v>
      </c>
      <c r="H17" s="9">
        <f t="shared" si="1"/>
        <v>0</v>
      </c>
    </row>
    <row r="18" spans="1:8" ht="40.5">
      <c r="A18" s="21">
        <v>14000000</v>
      </c>
      <c r="B18" s="8" t="s">
        <v>10</v>
      </c>
      <c r="C18" s="9">
        <v>4026</v>
      </c>
      <c r="D18" s="9">
        <v>6821</v>
      </c>
      <c r="E18" s="9">
        <v>5455.4</v>
      </c>
      <c r="F18" s="9">
        <v>6002.4</v>
      </c>
      <c r="G18" s="9">
        <f t="shared" si="0"/>
        <v>547</v>
      </c>
      <c r="H18" s="9">
        <f t="shared" si="1"/>
        <v>110.0267624738791</v>
      </c>
    </row>
    <row r="19" spans="1:8" ht="84">
      <c r="A19" s="22">
        <v>14040000</v>
      </c>
      <c r="B19" s="14" t="s">
        <v>11</v>
      </c>
      <c r="C19" s="5">
        <v>4026</v>
      </c>
      <c r="D19" s="5">
        <v>6821</v>
      </c>
      <c r="E19" s="5">
        <v>5455.4</v>
      </c>
      <c r="F19" s="5">
        <v>6002.41</v>
      </c>
      <c r="G19" s="5">
        <f t="shared" si="0"/>
        <v>547.0100000000002</v>
      </c>
      <c r="H19" s="4">
        <f t="shared" si="1"/>
        <v>110.0269457784947</v>
      </c>
    </row>
    <row r="20" spans="1:8" ht="20.25">
      <c r="A20" s="21">
        <v>18000000</v>
      </c>
      <c r="B20" s="8" t="s">
        <v>12</v>
      </c>
      <c r="C20" s="9">
        <v>16475.7</v>
      </c>
      <c r="D20" s="9">
        <v>26577</v>
      </c>
      <c r="E20" s="9">
        <v>20044.1</v>
      </c>
      <c r="F20" s="9">
        <v>21110.5</v>
      </c>
      <c r="G20" s="9">
        <f t="shared" si="0"/>
        <v>1066.4000000000015</v>
      </c>
      <c r="H20" s="9">
        <f t="shared" si="1"/>
        <v>105.32026880727996</v>
      </c>
    </row>
    <row r="21" spans="1:8" ht="21">
      <c r="A21" s="23">
        <v>18010000</v>
      </c>
      <c r="B21" s="15" t="s">
        <v>13</v>
      </c>
      <c r="C21" s="12">
        <v>9449</v>
      </c>
      <c r="D21" s="12">
        <v>15474</v>
      </c>
      <c r="E21" s="12">
        <v>11621</v>
      </c>
      <c r="F21" s="12">
        <v>12506</v>
      </c>
      <c r="G21" s="12">
        <f t="shared" si="0"/>
        <v>885</v>
      </c>
      <c r="H21" s="12">
        <f t="shared" si="1"/>
        <v>107.61552362103089</v>
      </c>
    </row>
    <row r="22" spans="1:8" ht="42">
      <c r="A22" s="23">
        <v>18020000</v>
      </c>
      <c r="B22" s="15" t="s">
        <v>14</v>
      </c>
      <c r="C22" s="12">
        <v>0</v>
      </c>
      <c r="D22" s="12">
        <v>0</v>
      </c>
      <c r="E22" s="12">
        <v>0</v>
      </c>
      <c r="F22" s="12">
        <v>-2.9</v>
      </c>
      <c r="G22" s="12">
        <f t="shared" si="0"/>
        <v>-2.9</v>
      </c>
      <c r="H22" s="12">
        <f t="shared" si="1"/>
        <v>0</v>
      </c>
    </row>
    <row r="23" spans="1:8" ht="21">
      <c r="A23" s="23">
        <v>18030000</v>
      </c>
      <c r="B23" s="15" t="s">
        <v>15</v>
      </c>
      <c r="C23" s="12">
        <v>11.7</v>
      </c>
      <c r="D23" s="12">
        <v>13</v>
      </c>
      <c r="E23" s="12">
        <v>10.3</v>
      </c>
      <c r="F23" s="12">
        <v>11.2</v>
      </c>
      <c r="G23" s="12">
        <f t="shared" si="0"/>
        <v>0.8999999999999986</v>
      </c>
      <c r="H23" s="12">
        <f t="shared" si="1"/>
        <v>108.7378640776699</v>
      </c>
    </row>
    <row r="24" spans="1:8" ht="84">
      <c r="A24" s="23">
        <v>18040000</v>
      </c>
      <c r="B24" s="15" t="s">
        <v>16</v>
      </c>
      <c r="C24" s="12">
        <v>0</v>
      </c>
      <c r="D24" s="12">
        <v>0</v>
      </c>
      <c r="E24" s="12">
        <v>0</v>
      </c>
      <c r="F24" s="12">
        <v>-50</v>
      </c>
      <c r="G24" s="12">
        <f t="shared" si="0"/>
        <v>-50</v>
      </c>
      <c r="H24" s="12">
        <f t="shared" si="1"/>
        <v>0</v>
      </c>
    </row>
    <row r="25" spans="1:8" ht="21">
      <c r="A25" s="23">
        <v>18050000</v>
      </c>
      <c r="B25" s="15" t="s">
        <v>17</v>
      </c>
      <c r="C25" s="12">
        <v>7015</v>
      </c>
      <c r="D25" s="12">
        <v>11090</v>
      </c>
      <c r="E25" s="12">
        <v>8412.8</v>
      </c>
      <c r="F25" s="12">
        <v>8646.2</v>
      </c>
      <c r="G25" s="12">
        <f t="shared" si="0"/>
        <v>233.40000000000146</v>
      </c>
      <c r="H25" s="12">
        <f t="shared" si="1"/>
        <v>102.77434385697985</v>
      </c>
    </row>
    <row r="26" spans="1:8" ht="20.25">
      <c r="A26" s="21">
        <v>19000000</v>
      </c>
      <c r="B26" s="8" t="s">
        <v>18</v>
      </c>
      <c r="C26" s="9">
        <v>84.5</v>
      </c>
      <c r="D26" s="9">
        <v>90.5</v>
      </c>
      <c r="E26" s="9">
        <v>69.5</v>
      </c>
      <c r="F26" s="9">
        <v>66.6</v>
      </c>
      <c r="G26" s="9">
        <f t="shared" si="0"/>
        <v>-2.9000000000000057</v>
      </c>
      <c r="H26" s="9">
        <f t="shared" si="1"/>
        <v>95.8273381294964</v>
      </c>
    </row>
    <row r="27" spans="1:8" ht="21">
      <c r="A27" s="23">
        <v>19010000</v>
      </c>
      <c r="B27" s="15" t="s">
        <v>19</v>
      </c>
      <c r="C27" s="12">
        <v>84.5</v>
      </c>
      <c r="D27" s="12">
        <v>90.5</v>
      </c>
      <c r="E27" s="12">
        <v>69.5</v>
      </c>
      <c r="F27" s="12">
        <v>66.6</v>
      </c>
      <c r="G27" s="12">
        <f t="shared" si="0"/>
        <v>-2.9000000000000057</v>
      </c>
      <c r="H27" s="12">
        <f t="shared" si="1"/>
        <v>95.8273381294964</v>
      </c>
    </row>
    <row r="28" spans="1:8" ht="20.25">
      <c r="A28" s="21">
        <v>20000000</v>
      </c>
      <c r="B28" s="8" t="s">
        <v>20</v>
      </c>
      <c r="C28" s="9">
        <f>C29+C34+C38</f>
        <v>1194.7</v>
      </c>
      <c r="D28" s="9">
        <f>D29+D34+D38</f>
        <v>3135.1</v>
      </c>
      <c r="E28" s="9">
        <f>E29+E34+E38</f>
        <v>2478</v>
      </c>
      <c r="F28" s="9">
        <f>F29+F34+F38</f>
        <v>2308.5</v>
      </c>
      <c r="G28" s="9">
        <f t="shared" si="0"/>
        <v>-169.5</v>
      </c>
      <c r="H28" s="9">
        <f t="shared" si="1"/>
        <v>93.15980629539952</v>
      </c>
    </row>
    <row r="29" spans="1:8" ht="60.75">
      <c r="A29" s="44">
        <v>21000000</v>
      </c>
      <c r="B29" s="45" t="s">
        <v>21</v>
      </c>
      <c r="C29" s="7">
        <v>452.3</v>
      </c>
      <c r="D29" s="7">
        <v>491.9</v>
      </c>
      <c r="E29" s="7">
        <v>430.4</v>
      </c>
      <c r="F29" s="7">
        <v>137.6</v>
      </c>
      <c r="G29" s="7">
        <f t="shared" si="0"/>
        <v>-292.79999999999995</v>
      </c>
      <c r="H29" s="7">
        <f t="shared" si="1"/>
        <v>31.97026022304833</v>
      </c>
    </row>
    <row r="30" spans="1:8" ht="107.25" customHeight="1">
      <c r="A30" s="23">
        <v>21010300</v>
      </c>
      <c r="B30" s="15" t="s">
        <v>22</v>
      </c>
      <c r="C30" s="12">
        <v>395</v>
      </c>
      <c r="D30" s="12">
        <v>395</v>
      </c>
      <c r="E30" s="12">
        <v>342</v>
      </c>
      <c r="F30" s="12">
        <v>50.2</v>
      </c>
      <c r="G30" s="12">
        <f t="shared" si="0"/>
        <v>-291.8</v>
      </c>
      <c r="H30" s="12">
        <f t="shared" si="1"/>
        <v>14.678362573099415</v>
      </c>
    </row>
    <row r="31" spans="1:8" ht="21">
      <c r="A31" s="23">
        <v>21080000</v>
      </c>
      <c r="B31" s="15" t="s">
        <v>23</v>
      </c>
      <c r="C31" s="12">
        <v>57.3</v>
      </c>
      <c r="D31" s="12">
        <v>96.9</v>
      </c>
      <c r="E31" s="12">
        <v>88.4</v>
      </c>
      <c r="F31" s="12">
        <v>87.4</v>
      </c>
      <c r="G31" s="12">
        <f t="shared" si="0"/>
        <v>-1</v>
      </c>
      <c r="H31" s="12">
        <f t="shared" si="1"/>
        <v>98.86877828054298</v>
      </c>
    </row>
    <row r="32" spans="1:8" ht="21">
      <c r="A32" s="23">
        <v>21080500</v>
      </c>
      <c r="B32" s="15" t="s">
        <v>24</v>
      </c>
      <c r="C32" s="12">
        <v>25</v>
      </c>
      <c r="D32" s="12">
        <v>64.6</v>
      </c>
      <c r="E32" s="12">
        <v>64.6</v>
      </c>
      <c r="F32" s="12">
        <v>79.6</v>
      </c>
      <c r="G32" s="12">
        <f t="shared" si="0"/>
        <v>15</v>
      </c>
      <c r="H32" s="12">
        <f t="shared" si="1"/>
        <v>123.21981424148606</v>
      </c>
    </row>
    <row r="33" spans="1:8" ht="42">
      <c r="A33" s="23">
        <v>21081100</v>
      </c>
      <c r="B33" s="15" t="s">
        <v>25</v>
      </c>
      <c r="C33" s="12">
        <v>32.3</v>
      </c>
      <c r="D33" s="12">
        <v>32.3</v>
      </c>
      <c r="E33" s="12">
        <v>23.8</v>
      </c>
      <c r="F33" s="12">
        <v>7.7</v>
      </c>
      <c r="G33" s="12">
        <f t="shared" si="0"/>
        <v>-16.1</v>
      </c>
      <c r="H33" s="12">
        <f t="shared" si="1"/>
        <v>32.35294117647059</v>
      </c>
    </row>
    <row r="34" spans="1:8" ht="81">
      <c r="A34" s="21">
        <v>22000000</v>
      </c>
      <c r="B34" s="8" t="s">
        <v>26</v>
      </c>
      <c r="C34" s="9">
        <v>587.4</v>
      </c>
      <c r="D34" s="9">
        <v>2408</v>
      </c>
      <c r="E34" s="9">
        <v>1850.3</v>
      </c>
      <c r="F34" s="9">
        <v>1952.5</v>
      </c>
      <c r="G34" s="9">
        <f t="shared" si="0"/>
        <v>102.20000000000005</v>
      </c>
      <c r="H34" s="9">
        <f t="shared" si="1"/>
        <v>105.52342863319461</v>
      </c>
    </row>
    <row r="35" spans="1:8" ht="42">
      <c r="A35" s="23">
        <v>22012500</v>
      </c>
      <c r="B35" s="15" t="s">
        <v>27</v>
      </c>
      <c r="C35" s="12">
        <v>39.4</v>
      </c>
      <c r="D35" s="12">
        <v>1680</v>
      </c>
      <c r="E35" s="12">
        <v>1291.8</v>
      </c>
      <c r="F35" s="12">
        <v>1371.1</v>
      </c>
      <c r="G35" s="12">
        <f t="shared" si="0"/>
        <v>79.29999999999995</v>
      </c>
      <c r="H35" s="12">
        <f t="shared" si="1"/>
        <v>106.1387211642669</v>
      </c>
    </row>
    <row r="36" spans="1:8" ht="114.75" customHeight="1">
      <c r="A36" s="23">
        <v>22080400</v>
      </c>
      <c r="B36" s="15" t="s">
        <v>28</v>
      </c>
      <c r="C36" s="12">
        <v>243</v>
      </c>
      <c r="D36" s="12">
        <v>243</v>
      </c>
      <c r="E36" s="12">
        <v>182.4</v>
      </c>
      <c r="F36" s="12">
        <v>181.9</v>
      </c>
      <c r="G36" s="12">
        <f t="shared" si="0"/>
        <v>-0.5</v>
      </c>
      <c r="H36" s="12">
        <f t="shared" si="1"/>
        <v>99.72587719298247</v>
      </c>
    </row>
    <row r="37" spans="1:8" ht="21">
      <c r="A37" s="23">
        <v>22090000</v>
      </c>
      <c r="B37" s="15" t="s">
        <v>29</v>
      </c>
      <c r="C37" s="12">
        <v>305</v>
      </c>
      <c r="D37" s="12">
        <v>485</v>
      </c>
      <c r="E37" s="12">
        <v>376.1</v>
      </c>
      <c r="F37" s="12">
        <v>399.5</v>
      </c>
      <c r="G37" s="12">
        <f t="shared" si="0"/>
        <v>23.399999999999977</v>
      </c>
      <c r="H37" s="12">
        <f t="shared" si="1"/>
        <v>106.2217495346982</v>
      </c>
    </row>
    <row r="38" spans="1:8" ht="40.5">
      <c r="A38" s="21">
        <v>24000000</v>
      </c>
      <c r="B38" s="8" t="s">
        <v>30</v>
      </c>
      <c r="C38" s="9">
        <v>155</v>
      </c>
      <c r="D38" s="9">
        <v>235.2</v>
      </c>
      <c r="E38" s="9">
        <v>197.3</v>
      </c>
      <c r="F38" s="9">
        <v>218.4</v>
      </c>
      <c r="G38" s="9">
        <f t="shared" si="0"/>
        <v>21.099999999999994</v>
      </c>
      <c r="H38" s="9">
        <f t="shared" si="1"/>
        <v>110.69437404967056</v>
      </c>
    </row>
    <row r="39" spans="1:8" ht="21">
      <c r="A39" s="23">
        <v>24060300</v>
      </c>
      <c r="B39" s="15" t="s">
        <v>23</v>
      </c>
      <c r="C39" s="12">
        <v>155</v>
      </c>
      <c r="D39" s="12">
        <v>235.2</v>
      </c>
      <c r="E39" s="12">
        <v>197.3</v>
      </c>
      <c r="F39" s="12">
        <v>218.4</v>
      </c>
      <c r="G39" s="12">
        <f t="shared" si="0"/>
        <v>21.099999999999994</v>
      </c>
      <c r="H39" s="12">
        <f t="shared" si="1"/>
        <v>110.69437404967056</v>
      </c>
    </row>
    <row r="40" spans="1:8" ht="40.5">
      <c r="A40" s="21">
        <v>30000000</v>
      </c>
      <c r="B40" s="8" t="s">
        <v>31</v>
      </c>
      <c r="C40" s="9">
        <v>8</v>
      </c>
      <c r="D40" s="9">
        <v>8</v>
      </c>
      <c r="E40" s="9">
        <v>6.1</v>
      </c>
      <c r="F40" s="9">
        <v>1.6</v>
      </c>
      <c r="G40" s="9">
        <f aca="true" t="shared" si="2" ref="G40:G53">F40-E40</f>
        <v>-4.5</v>
      </c>
      <c r="H40" s="9">
        <f aca="true" t="shared" si="3" ref="H40:H54">IF(E40=0,0,F40/E40*100)</f>
        <v>26.229508196721312</v>
      </c>
    </row>
    <row r="41" spans="1:8" ht="189">
      <c r="A41" s="23">
        <v>31010200</v>
      </c>
      <c r="B41" s="15" t="s">
        <v>32</v>
      </c>
      <c r="C41" s="12">
        <v>8</v>
      </c>
      <c r="D41" s="12">
        <v>8</v>
      </c>
      <c r="E41" s="12">
        <v>6.1</v>
      </c>
      <c r="F41" s="12">
        <v>1.6</v>
      </c>
      <c r="G41" s="12">
        <f t="shared" si="2"/>
        <v>-4.5</v>
      </c>
      <c r="H41" s="12">
        <f t="shared" si="3"/>
        <v>26.229508196721312</v>
      </c>
    </row>
    <row r="42" spans="1:8" ht="20.25">
      <c r="A42" s="27" t="s">
        <v>50</v>
      </c>
      <c r="B42" s="28"/>
      <c r="C42" s="9">
        <v>93325.7</v>
      </c>
      <c r="D42" s="9">
        <v>118469.28</v>
      </c>
      <c r="E42" s="9">
        <v>90674.58</v>
      </c>
      <c r="F42" s="9">
        <v>92689.7</v>
      </c>
      <c r="G42" s="9">
        <f>F42-E42</f>
        <v>2015.1199999999953</v>
      </c>
      <c r="H42" s="9">
        <f>IF(E42=0,0,F42/E42*100)</f>
        <v>102.22236485683199</v>
      </c>
    </row>
    <row r="43" spans="1:8" ht="20.25">
      <c r="A43" s="24">
        <v>40000000</v>
      </c>
      <c r="B43" s="16" t="s">
        <v>33</v>
      </c>
      <c r="C43" s="17">
        <f>C44</f>
        <v>152265.40000000002</v>
      </c>
      <c r="D43" s="17">
        <f>D44</f>
        <v>183902.4</v>
      </c>
      <c r="E43" s="17">
        <f>E44</f>
        <v>122036.31632</v>
      </c>
      <c r="F43" s="17">
        <f>F44</f>
        <v>117653.2</v>
      </c>
      <c r="G43" s="17">
        <f t="shared" si="2"/>
        <v>-4383.116320000001</v>
      </c>
      <c r="H43" s="17">
        <f t="shared" si="3"/>
        <v>96.40835084819611</v>
      </c>
    </row>
    <row r="44" spans="1:8" ht="20.25">
      <c r="A44" s="24">
        <v>41030000</v>
      </c>
      <c r="B44" s="16" t="s">
        <v>34</v>
      </c>
      <c r="C44" s="17">
        <f>SUM(C45:C53)</f>
        <v>152265.40000000002</v>
      </c>
      <c r="D44" s="17">
        <f>SUM(D45:D53)</f>
        <v>183902.4</v>
      </c>
      <c r="E44" s="17">
        <f>SUM(E45:E53)</f>
        <v>122036.31632</v>
      </c>
      <c r="F44" s="17">
        <f>SUM(F45:F53)</f>
        <v>117653.2</v>
      </c>
      <c r="G44" s="17">
        <f t="shared" si="2"/>
        <v>-4383.116320000001</v>
      </c>
      <c r="H44" s="17">
        <f t="shared" si="3"/>
        <v>96.40835084819611</v>
      </c>
    </row>
    <row r="45" spans="1:8" ht="210">
      <c r="A45" s="23">
        <v>41030600</v>
      </c>
      <c r="B45" s="15" t="s">
        <v>66</v>
      </c>
      <c r="C45" s="12">
        <v>44782</v>
      </c>
      <c r="D45" s="12">
        <v>48382</v>
      </c>
      <c r="E45" s="12">
        <v>34708.02002</v>
      </c>
      <c r="F45" s="12">
        <v>34174.2</v>
      </c>
      <c r="G45" s="12">
        <f t="shared" si="2"/>
        <v>-533.8200200000065</v>
      </c>
      <c r="H45" s="12">
        <f t="shared" si="3"/>
        <v>98.46196925179713</v>
      </c>
    </row>
    <row r="46" spans="1:8" ht="273">
      <c r="A46" s="23">
        <v>41030800</v>
      </c>
      <c r="B46" s="15" t="s">
        <v>67</v>
      </c>
      <c r="C46" s="12">
        <v>24994.6</v>
      </c>
      <c r="D46" s="12">
        <v>49470.6</v>
      </c>
      <c r="E46" s="12">
        <v>20889.291799999995</v>
      </c>
      <c r="F46" s="12">
        <v>18317.6</v>
      </c>
      <c r="G46" s="12">
        <f t="shared" si="2"/>
        <v>-2571.691799999997</v>
      </c>
      <c r="H46" s="12">
        <f t="shared" si="3"/>
        <v>87.6889469273439</v>
      </c>
    </row>
    <row r="47" spans="1:8" ht="409.5">
      <c r="A47" s="23">
        <v>41030900</v>
      </c>
      <c r="B47" s="15" t="s">
        <v>68</v>
      </c>
      <c r="C47" s="12">
        <v>3049.2</v>
      </c>
      <c r="D47" s="12">
        <v>3049.2</v>
      </c>
      <c r="E47" s="12">
        <v>2250.7</v>
      </c>
      <c r="F47" s="12">
        <v>1074.3</v>
      </c>
      <c r="G47" s="12">
        <f t="shared" si="2"/>
        <v>-1176.3999999999999</v>
      </c>
      <c r="H47" s="12">
        <f t="shared" si="3"/>
        <v>47.73181676811659</v>
      </c>
    </row>
    <row r="48" spans="1:8" ht="147">
      <c r="A48" s="23">
        <v>41031000</v>
      </c>
      <c r="B48" s="15" t="s">
        <v>35</v>
      </c>
      <c r="C48" s="12">
        <v>55.6</v>
      </c>
      <c r="D48" s="12">
        <v>55.6</v>
      </c>
      <c r="E48" s="12">
        <v>41.8555</v>
      </c>
      <c r="F48" s="12">
        <v>41.9</v>
      </c>
      <c r="G48" s="12">
        <f t="shared" si="2"/>
        <v>0.04449999999999932</v>
      </c>
      <c r="H48" s="12">
        <f t="shared" si="3"/>
        <v>100.10631816607136</v>
      </c>
    </row>
    <row r="49" spans="1:8" ht="48" customHeight="1">
      <c r="A49" s="23">
        <v>41033900</v>
      </c>
      <c r="B49" s="25" t="s">
        <v>36</v>
      </c>
      <c r="C49" s="12">
        <v>38702.3</v>
      </c>
      <c r="D49" s="12">
        <v>40143.8</v>
      </c>
      <c r="E49" s="12">
        <v>29889.2</v>
      </c>
      <c r="F49" s="12">
        <v>29889.2</v>
      </c>
      <c r="G49" s="12">
        <f t="shared" si="2"/>
        <v>0</v>
      </c>
      <c r="H49" s="12">
        <f t="shared" si="3"/>
        <v>100</v>
      </c>
    </row>
    <row r="50" spans="1:8" ht="63">
      <c r="A50" s="23">
        <v>41034200</v>
      </c>
      <c r="B50" s="15" t="s">
        <v>37</v>
      </c>
      <c r="C50" s="12">
        <v>39415</v>
      </c>
      <c r="D50" s="12">
        <v>40614.3</v>
      </c>
      <c r="E50" s="12">
        <v>32969.9</v>
      </c>
      <c r="F50" s="12">
        <v>32969.9</v>
      </c>
      <c r="G50" s="12">
        <f t="shared" si="2"/>
        <v>0</v>
      </c>
      <c r="H50" s="12">
        <f t="shared" si="3"/>
        <v>100</v>
      </c>
    </row>
    <row r="51" spans="1:8" ht="21">
      <c r="A51" s="23">
        <v>41035000</v>
      </c>
      <c r="B51" s="15" t="s">
        <v>38</v>
      </c>
      <c r="C51" s="12">
        <v>106.6</v>
      </c>
      <c r="D51" s="12">
        <v>274.9</v>
      </c>
      <c r="E51" s="12">
        <v>247.82</v>
      </c>
      <c r="F51" s="12">
        <v>229.2</v>
      </c>
      <c r="G51" s="12">
        <f t="shared" si="2"/>
        <v>-18.620000000000005</v>
      </c>
      <c r="H51" s="12">
        <f t="shared" si="3"/>
        <v>92.48648212412235</v>
      </c>
    </row>
    <row r="52" spans="1:8" ht="277.5" customHeight="1">
      <c r="A52" s="23">
        <v>41035800</v>
      </c>
      <c r="B52" s="15" t="s">
        <v>69</v>
      </c>
      <c r="C52" s="12">
        <v>1160.1</v>
      </c>
      <c r="D52" s="12">
        <v>1160.1</v>
      </c>
      <c r="E52" s="12">
        <v>929.129</v>
      </c>
      <c r="F52" s="12">
        <v>846.5</v>
      </c>
      <c r="G52" s="12">
        <f t="shared" si="2"/>
        <v>-82.62900000000002</v>
      </c>
      <c r="H52" s="12">
        <f t="shared" si="3"/>
        <v>91.10683231284354</v>
      </c>
    </row>
    <row r="53" spans="1:8" ht="126">
      <c r="A53" s="23">
        <v>41037000</v>
      </c>
      <c r="B53" s="15" t="s">
        <v>39</v>
      </c>
      <c r="C53" s="12">
        <v>0</v>
      </c>
      <c r="D53" s="12">
        <v>751.9</v>
      </c>
      <c r="E53" s="12">
        <v>110.4</v>
      </c>
      <c r="F53" s="12">
        <v>110.4</v>
      </c>
      <c r="G53" s="12">
        <f t="shared" si="2"/>
        <v>0</v>
      </c>
      <c r="H53" s="12">
        <f t="shared" si="3"/>
        <v>100</v>
      </c>
    </row>
    <row r="54" spans="1:8" ht="20.25">
      <c r="A54" s="33" t="s">
        <v>51</v>
      </c>
      <c r="B54" s="28"/>
      <c r="C54" s="18">
        <f>C42+C43</f>
        <v>245591.10000000003</v>
      </c>
      <c r="D54" s="18">
        <f>D42+D43</f>
        <v>302371.68</v>
      </c>
      <c r="E54" s="18">
        <f>E42+E43</f>
        <v>212710.89632</v>
      </c>
      <c r="F54" s="18">
        <f>F42+F43</f>
        <v>210342.9</v>
      </c>
      <c r="G54" s="18">
        <f>F54-E54</f>
        <v>-2367.9963200000057</v>
      </c>
      <c r="H54" s="18">
        <f t="shared" si="3"/>
        <v>98.88675363558357</v>
      </c>
    </row>
    <row r="55" spans="1:8" ht="20.25">
      <c r="A55" s="34" t="s">
        <v>52</v>
      </c>
      <c r="B55" s="35"/>
      <c r="C55" s="35"/>
      <c r="D55" s="35"/>
      <c r="E55" s="35"/>
      <c r="F55" s="35"/>
      <c r="G55" s="35"/>
      <c r="H55" s="36"/>
    </row>
    <row r="56" spans="1:8" ht="20.25">
      <c r="A56" s="20">
        <v>10000000</v>
      </c>
      <c r="B56" s="13" t="s">
        <v>5</v>
      </c>
      <c r="C56" s="7">
        <f>C57</f>
        <v>0</v>
      </c>
      <c r="D56" s="7">
        <f aca="true" t="shared" si="4" ref="D56:F57">D57</f>
        <v>0</v>
      </c>
      <c r="E56" s="7">
        <f t="shared" si="4"/>
        <v>0</v>
      </c>
      <c r="F56" s="7">
        <f t="shared" si="4"/>
        <v>-0.2</v>
      </c>
      <c r="G56" s="7">
        <f>F56-E56</f>
        <v>-0.2</v>
      </c>
      <c r="H56" s="7">
        <f>IF(E56=0,0,F56/E56*100)</f>
        <v>0</v>
      </c>
    </row>
    <row r="57" spans="1:8" ht="20.25">
      <c r="A57" s="20">
        <v>19000000</v>
      </c>
      <c r="B57" s="13" t="s">
        <v>18</v>
      </c>
      <c r="C57" s="7">
        <f>C58</f>
        <v>0</v>
      </c>
      <c r="D57" s="7">
        <f t="shared" si="4"/>
        <v>0</v>
      </c>
      <c r="E57" s="7">
        <f t="shared" si="4"/>
        <v>0</v>
      </c>
      <c r="F57" s="7">
        <f t="shared" si="4"/>
        <v>-0.2</v>
      </c>
      <c r="G57" s="7">
        <f>F57-E57</f>
        <v>-0.2</v>
      </c>
      <c r="H57" s="7">
        <f>IF(E57=0,0,F57/E57*100)</f>
        <v>0</v>
      </c>
    </row>
    <row r="58" spans="1:8" ht="63">
      <c r="A58" s="23">
        <v>19050000</v>
      </c>
      <c r="B58" s="15" t="s">
        <v>53</v>
      </c>
      <c r="C58" s="12">
        <v>0</v>
      </c>
      <c r="D58" s="12">
        <v>0</v>
      </c>
      <c r="E58" s="12">
        <v>0</v>
      </c>
      <c r="F58" s="12">
        <v>-0.2</v>
      </c>
      <c r="G58" s="12">
        <f aca="true" t="shared" si="5" ref="G58:G72">F58-E58</f>
        <v>-0.2</v>
      </c>
      <c r="H58" s="12">
        <f aca="true" t="shared" si="6" ref="H58:H72">IF(E58=0,0,F58/E58*100)</f>
        <v>0</v>
      </c>
    </row>
    <row r="59" spans="1:8" ht="20.25">
      <c r="A59" s="20">
        <v>20000000</v>
      </c>
      <c r="B59" s="13" t="s">
        <v>20</v>
      </c>
      <c r="C59" s="7">
        <f>C60+C62+C66</f>
        <v>4962.7</v>
      </c>
      <c r="D59" s="7">
        <f>D60+D62+D66</f>
        <v>4992.7</v>
      </c>
      <c r="E59" s="7">
        <f>E60+E62+E66</f>
        <v>3730.7750000000005</v>
      </c>
      <c r="F59" s="7">
        <f>F60+F62+F66</f>
        <v>12419.06406</v>
      </c>
      <c r="G59" s="7">
        <f t="shared" si="5"/>
        <v>8688.28906</v>
      </c>
      <c r="H59" s="7">
        <f t="shared" si="6"/>
        <v>332.8816146779154</v>
      </c>
    </row>
    <row r="60" spans="1:8" ht="48.75" customHeight="1">
      <c r="A60" s="20">
        <v>21000000</v>
      </c>
      <c r="B60" s="13" t="s">
        <v>21</v>
      </c>
      <c r="C60" s="7">
        <v>16</v>
      </c>
      <c r="D60" s="7">
        <v>16</v>
      </c>
      <c r="E60" s="7">
        <v>10</v>
      </c>
      <c r="F60" s="7">
        <v>17.164060000000003</v>
      </c>
      <c r="G60" s="7">
        <v>7.164060000000003</v>
      </c>
      <c r="H60" s="7">
        <v>171.64060000000003</v>
      </c>
    </row>
    <row r="61" spans="1:8" ht="210">
      <c r="A61" s="23">
        <v>21080700</v>
      </c>
      <c r="B61" s="15" t="s">
        <v>54</v>
      </c>
      <c r="C61" s="12">
        <v>16</v>
      </c>
      <c r="D61" s="12">
        <v>16</v>
      </c>
      <c r="E61" s="12">
        <v>10</v>
      </c>
      <c r="F61" s="12">
        <v>17.2</v>
      </c>
      <c r="G61" s="12">
        <f t="shared" si="5"/>
        <v>7.199999999999999</v>
      </c>
      <c r="H61" s="12">
        <f t="shared" si="6"/>
        <v>172</v>
      </c>
    </row>
    <row r="62" spans="1:8" ht="40.5">
      <c r="A62" s="20">
        <v>24000000</v>
      </c>
      <c r="B62" s="13" t="s">
        <v>30</v>
      </c>
      <c r="C62" s="7">
        <v>115</v>
      </c>
      <c r="D62" s="7">
        <v>145</v>
      </c>
      <c r="E62" s="7">
        <v>97</v>
      </c>
      <c r="F62" s="7">
        <v>264.2</v>
      </c>
      <c r="G62" s="7">
        <f t="shared" si="5"/>
        <v>167.2</v>
      </c>
      <c r="H62" s="7">
        <f t="shared" si="6"/>
        <v>272.37113402061857</v>
      </c>
    </row>
    <row r="63" spans="1:8" ht="21">
      <c r="A63" s="23">
        <v>24060000</v>
      </c>
      <c r="B63" s="15" t="s">
        <v>23</v>
      </c>
      <c r="C63" s="12">
        <v>5</v>
      </c>
      <c r="D63" s="12">
        <v>5</v>
      </c>
      <c r="E63" s="12">
        <v>3</v>
      </c>
      <c r="F63" s="12">
        <v>20</v>
      </c>
      <c r="G63" s="12">
        <f t="shared" si="5"/>
        <v>17</v>
      </c>
      <c r="H63" s="12">
        <f t="shared" si="6"/>
        <v>666.6666666666667</v>
      </c>
    </row>
    <row r="64" spans="1:8" ht="147">
      <c r="A64" s="23">
        <v>24062100</v>
      </c>
      <c r="B64" s="15" t="s">
        <v>55</v>
      </c>
      <c r="C64" s="12">
        <v>5</v>
      </c>
      <c r="D64" s="12">
        <v>5</v>
      </c>
      <c r="E64" s="12">
        <v>3</v>
      </c>
      <c r="F64" s="12">
        <v>20</v>
      </c>
      <c r="G64" s="12">
        <f t="shared" si="5"/>
        <v>17</v>
      </c>
      <c r="H64" s="12">
        <f t="shared" si="6"/>
        <v>666.6666666666667</v>
      </c>
    </row>
    <row r="65" spans="1:8" ht="84">
      <c r="A65" s="23">
        <v>24170000</v>
      </c>
      <c r="B65" s="15" t="s">
        <v>56</v>
      </c>
      <c r="C65" s="12">
        <v>110</v>
      </c>
      <c r="D65" s="12">
        <v>140</v>
      </c>
      <c r="E65" s="12">
        <v>94</v>
      </c>
      <c r="F65" s="12">
        <v>244.1</v>
      </c>
      <c r="G65" s="12">
        <f t="shared" si="5"/>
        <v>150.1</v>
      </c>
      <c r="H65" s="12">
        <f t="shared" si="6"/>
        <v>259.6808510638298</v>
      </c>
    </row>
    <row r="66" spans="1:8" ht="40.5">
      <c r="A66" s="20">
        <v>25000000</v>
      </c>
      <c r="B66" s="13" t="s">
        <v>57</v>
      </c>
      <c r="C66" s="7">
        <v>4831.7</v>
      </c>
      <c r="D66" s="7">
        <v>4831.7</v>
      </c>
      <c r="E66" s="7">
        <v>3623.7750000000005</v>
      </c>
      <c r="F66" s="7">
        <v>12137.7</v>
      </c>
      <c r="G66" s="7">
        <f t="shared" si="5"/>
        <v>8513.925</v>
      </c>
      <c r="H66" s="7">
        <f t="shared" si="6"/>
        <v>334.94629219529355</v>
      </c>
    </row>
    <row r="67" spans="1:8" ht="40.5">
      <c r="A67" s="20">
        <v>30000000</v>
      </c>
      <c r="B67" s="13" t="s">
        <v>31</v>
      </c>
      <c r="C67" s="7">
        <f>C68+C69</f>
        <v>303.3</v>
      </c>
      <c r="D67" s="7">
        <f>D68+D69</f>
        <v>303.3</v>
      </c>
      <c r="E67" s="7">
        <f>E68+E69</f>
        <v>218.3</v>
      </c>
      <c r="F67" s="7">
        <f>F68+F69</f>
        <v>4.8</v>
      </c>
      <c r="G67" s="7">
        <f t="shared" si="5"/>
        <v>-213.5</v>
      </c>
      <c r="H67" s="7">
        <f t="shared" si="6"/>
        <v>2.1988089784699953</v>
      </c>
    </row>
    <row r="68" spans="1:8" ht="105">
      <c r="A68" s="23">
        <v>31030000</v>
      </c>
      <c r="B68" s="15" t="s">
        <v>58</v>
      </c>
      <c r="C68" s="12">
        <v>8.3</v>
      </c>
      <c r="D68" s="12">
        <v>8.3</v>
      </c>
      <c r="E68" s="12">
        <v>8.3</v>
      </c>
      <c r="F68" s="12">
        <v>0</v>
      </c>
      <c r="G68" s="12">
        <f t="shared" si="5"/>
        <v>-8.3</v>
      </c>
      <c r="H68" s="12">
        <f t="shared" si="6"/>
        <v>0</v>
      </c>
    </row>
    <row r="69" spans="1:8" ht="40.5">
      <c r="A69" s="24">
        <v>33000000</v>
      </c>
      <c r="B69" s="16" t="s">
        <v>59</v>
      </c>
      <c r="C69" s="17">
        <v>295</v>
      </c>
      <c r="D69" s="17">
        <v>295</v>
      </c>
      <c r="E69" s="17">
        <v>210</v>
      </c>
      <c r="F69" s="17">
        <v>4.8</v>
      </c>
      <c r="G69" s="17">
        <f t="shared" si="5"/>
        <v>-205.2</v>
      </c>
      <c r="H69" s="17">
        <f t="shared" si="6"/>
        <v>2.2857142857142856</v>
      </c>
    </row>
    <row r="70" spans="1:8" ht="189">
      <c r="A70" s="11">
        <v>33010100</v>
      </c>
      <c r="B70" s="15" t="s">
        <v>60</v>
      </c>
      <c r="C70" s="12">
        <v>40</v>
      </c>
      <c r="D70" s="12">
        <v>40</v>
      </c>
      <c r="E70" s="12">
        <v>40</v>
      </c>
      <c r="F70" s="12">
        <v>4.8</v>
      </c>
      <c r="G70" s="12">
        <f t="shared" si="5"/>
        <v>-35.2</v>
      </c>
      <c r="H70" s="12">
        <f t="shared" si="6"/>
        <v>12</v>
      </c>
    </row>
    <row r="71" spans="1:8" ht="147">
      <c r="A71" s="11">
        <v>33010400</v>
      </c>
      <c r="B71" s="15" t="s">
        <v>61</v>
      </c>
      <c r="C71" s="12">
        <v>255</v>
      </c>
      <c r="D71" s="12">
        <v>255</v>
      </c>
      <c r="E71" s="12">
        <v>170</v>
      </c>
      <c r="F71" s="12">
        <v>0</v>
      </c>
      <c r="G71" s="12">
        <f t="shared" si="5"/>
        <v>-170</v>
      </c>
      <c r="H71" s="12">
        <f t="shared" si="6"/>
        <v>0</v>
      </c>
    </row>
    <row r="72" spans="1:8" ht="44.25" customHeight="1">
      <c r="A72" s="29" t="s">
        <v>63</v>
      </c>
      <c r="B72" s="30"/>
      <c r="C72" s="18">
        <f>C56+C59+C67</f>
        <v>5266</v>
      </c>
      <c r="D72" s="18">
        <f>D56+D59+D67</f>
        <v>5296</v>
      </c>
      <c r="E72" s="18">
        <f>E56+E59+E67</f>
        <v>3949.0750000000007</v>
      </c>
      <c r="F72" s="18">
        <f>F56+F59+F67</f>
        <v>12423.66406</v>
      </c>
      <c r="G72" s="18">
        <f t="shared" si="5"/>
        <v>8474.589059999998</v>
      </c>
      <c r="H72" s="18">
        <f t="shared" si="6"/>
        <v>314.596812164874</v>
      </c>
    </row>
    <row r="73" spans="1:8" ht="21">
      <c r="A73" s="11">
        <v>40000000</v>
      </c>
      <c r="B73" s="15" t="s">
        <v>33</v>
      </c>
      <c r="C73" s="12">
        <v>0</v>
      </c>
      <c r="D73" s="12">
        <v>102.1</v>
      </c>
      <c r="E73" s="12">
        <v>102.1</v>
      </c>
      <c r="F73" s="12">
        <v>0</v>
      </c>
      <c r="G73" s="12">
        <v>-102.1</v>
      </c>
      <c r="H73" s="12">
        <v>0</v>
      </c>
    </row>
    <row r="74" spans="1:8" ht="21">
      <c r="A74" s="11">
        <v>41030000</v>
      </c>
      <c r="B74" s="15" t="s">
        <v>34</v>
      </c>
      <c r="C74" s="12">
        <v>0</v>
      </c>
      <c r="D74" s="12">
        <v>102.1</v>
      </c>
      <c r="E74" s="12">
        <v>102.1</v>
      </c>
      <c r="F74" s="12">
        <v>0</v>
      </c>
      <c r="G74" s="12">
        <v>-102.1</v>
      </c>
      <c r="H74" s="12">
        <v>0</v>
      </c>
    </row>
    <row r="75" spans="1:8" ht="231">
      <c r="A75" s="11">
        <v>41036600</v>
      </c>
      <c r="B75" s="15" t="s">
        <v>62</v>
      </c>
      <c r="C75" s="12">
        <v>0</v>
      </c>
      <c r="D75" s="12">
        <v>102.1</v>
      </c>
      <c r="E75" s="12">
        <v>102.1</v>
      </c>
      <c r="F75" s="12">
        <v>0</v>
      </c>
      <c r="G75" s="12">
        <f>F75-E75</f>
        <v>-102.1</v>
      </c>
      <c r="H75" s="12">
        <f>IF(E75=0,0,F75/E75*100)</f>
        <v>0</v>
      </c>
    </row>
    <row r="76" spans="1:8" ht="20.25">
      <c r="A76" s="31" t="s">
        <v>64</v>
      </c>
      <c r="B76" s="32"/>
      <c r="C76" s="18">
        <f>C72+C73</f>
        <v>5266</v>
      </c>
      <c r="D76" s="18">
        <f>D72+D73</f>
        <v>5398.1</v>
      </c>
      <c r="E76" s="18">
        <f>E72+E73</f>
        <v>4051.1750000000006</v>
      </c>
      <c r="F76" s="18">
        <f>F72+F73</f>
        <v>12423.66406</v>
      </c>
      <c r="G76" s="18">
        <f>F76-E76</f>
        <v>8372.489059999998</v>
      </c>
      <c r="H76" s="18">
        <f>IF(E76=0,0,F76/E76*100)</f>
        <v>306.66816565564307</v>
      </c>
    </row>
    <row r="77" spans="1:8" ht="20.25">
      <c r="A77" s="31" t="s">
        <v>65</v>
      </c>
      <c r="B77" s="32"/>
      <c r="C77" s="18">
        <f>C54+C76</f>
        <v>250857.10000000003</v>
      </c>
      <c r="D77" s="18">
        <f>D54+D76</f>
        <v>307769.77999999997</v>
      </c>
      <c r="E77" s="18">
        <f>E54+E76</f>
        <v>216762.07132</v>
      </c>
      <c r="F77" s="18">
        <f>F54+F76</f>
        <v>222766.56406</v>
      </c>
      <c r="G77" s="18">
        <f>F77-E77</f>
        <v>6004.492740000016</v>
      </c>
      <c r="H77" s="18">
        <f>IF(E77=0,0,F77/E77*100)</f>
        <v>102.77008459249114</v>
      </c>
    </row>
  </sheetData>
  <sheetProtection/>
  <mergeCells count="11">
    <mergeCell ref="A7:H7"/>
    <mergeCell ref="A10:A11"/>
    <mergeCell ref="B10:B11"/>
    <mergeCell ref="C10:H10"/>
    <mergeCell ref="A12:H12"/>
    <mergeCell ref="A42:B42"/>
    <mergeCell ref="A72:B72"/>
    <mergeCell ref="A76:B76"/>
    <mergeCell ref="A77:B77"/>
    <mergeCell ref="A54:B54"/>
    <mergeCell ref="A55:H55"/>
  </mergeCells>
  <printOptions/>
  <pageMargins left="1.1023622047244095" right="0.5118110236220472" top="0.7480314960629921" bottom="0.7480314960629921" header="0" footer="0"/>
  <pageSetup horizontalDpi="600" verticalDpi="600" orientation="portrait" paperSize="9" scale="55" r:id="rId1"/>
  <rowBreaks count="4" manualBreakCount="4">
    <brk id="33" max="255" man="1"/>
    <brk id="46" max="255" man="1"/>
    <brk id="60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2015-10-21T05:20:30Z</cp:lastPrinted>
  <dcterms:created xsi:type="dcterms:W3CDTF">2015-10-15T08:52:41Z</dcterms:created>
  <dcterms:modified xsi:type="dcterms:W3CDTF">2015-10-21T05:21:16Z</dcterms:modified>
  <cp:category/>
  <cp:version/>
  <cp:contentType/>
  <cp:contentStatus/>
</cp:coreProperties>
</file>