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376" windowHeight="10896" activeTab="1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<sst xmlns="http://schemas.openxmlformats.org/spreadsheetml/2006/main" count="289" uniqueCount="214">
  <si>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</si>
  <si>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</si>
  <si>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</si>
  <si>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</si>
  <si>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</si>
  <si>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</si>
  <si>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</si>
  <si>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</si>
  <si>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</si>
  <si>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</si>
  <si>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</si>
  <si>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</si>
  <si>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</si>
  <si>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</si>
  <si>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</si>
  <si>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</si>
  <si>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</si>
  <si>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</si>
  <si>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</si>
  <si>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</si>
  <si>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</si>
  <si>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</si>
  <si>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</si>
  <si>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</si>
  <si>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</si>
  <si>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</si>
  <si>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</si>
  <si>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</si>
  <si>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</si>
  <si>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</si>
  <si>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</si>
  <si>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</si>
  <si>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</si>
  <si>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</si>
  <si>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</si>
  <si>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</si>
  <si>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</si>
  <si>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</si>
  <si>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</si>
  <si>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070808</t>
  </si>
  <si>
    <t>Допомога дітям-сиротам та дітям, позбавленим батьківського піклування, яким виповнюється 18 років</t>
  </si>
  <si>
    <t>080000</t>
  </si>
  <si>
    <t>Охорона здоров`я</t>
  </si>
  <si>
    <t>080101</t>
  </si>
  <si>
    <t>Лікарні</t>
  </si>
  <si>
    <t>080500</t>
  </si>
  <si>
    <t>Загальні і спеціалізовані стоматологічні поліклініки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</si>
  <si>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</si>
  <si>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</si>
  <si>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</si>
  <si>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</si>
  <si>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</si>
  <si>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</si>
  <si>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081009</t>
  </si>
  <si>
    <t>Забезпечення централізованих заходів з лікування хворих на цукровий та нецукровий діабет</t>
  </si>
  <si>
    <t>090000</t>
  </si>
  <si>
    <t>Соціальний захист та соціальне забезпечення</t>
  </si>
  <si>
    <t>090201</t>
  </si>
  <si>
    <t>090202</t>
  </si>
  <si>
    <t>090203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</si>
  <si>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</si>
  <si>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</si>
  <si>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</si>
  <si>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</si>
  <si>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</si>
  <si>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</si>
  <si>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</si>
  <si>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</si>
  <si>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</si>
  <si>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</si>
  <si>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</si>
  <si>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</si>
  <si>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</si>
  <si>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</si>
  <si>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</si>
  <si>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</si>
  <si>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</si>
  <si>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</si>
  <si>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</si>
  <si>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</si>
  <si>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</si>
  <si>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</si>
  <si>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</si>
  <si>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</si>
  <si>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</si>
  <si>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</si>
  <si>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</si>
  <si>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</si>
  <si>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</si>
  <si>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</si>
  <si>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</si>
  <si>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</si>
  <si>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</si>
  <si>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</si>
  <si>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</si>
  <si>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</si>
  <si>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</si>
  <si>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</si>
  <si>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</si>
  <si>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090411</t>
  </si>
  <si>
    <t>Кошти на забезпечення побутовим вугіллям окремих категорій населення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</si>
  <si>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</si>
  <si>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</si>
  <si>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</si>
  <si>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</si>
  <si>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</si>
  <si>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</si>
  <si>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</si>
  <si>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</si>
  <si>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</si>
  <si>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</si>
  <si>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</si>
  <si>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</si>
  <si>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</si>
  <si>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</si>
  <si>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</si>
  <si>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</si>
  <si>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</si>
  <si>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</si>
  <si>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091206</t>
  </si>
  <si>
    <t>Центри соціальної реабілітації дітей - інвалідів, центри професійної реабілітації інвалідів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</si>
  <si>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</si>
  <si>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</si>
  <si>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</si>
  <si>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</si>
  <si>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</si>
  <si>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</si>
  <si>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100000</t>
  </si>
  <si>
    <t>Житлово-комунальне господарство</t>
  </si>
  <si>
    <t>100105</t>
  </si>
  <si>
    <t>Видатки на утримання об`єктів соціальної сфери підприємств, що передаються до комунальної власності</t>
  </si>
  <si>
    <t>100203</t>
  </si>
  <si>
    <t>Благоустрій міст, сіл, селищ</t>
  </si>
  <si>
    <t>110000</t>
  </si>
  <si>
    <t>Культура і мистецтво</t>
  </si>
  <si>
    <t>110103</t>
  </si>
  <si>
    <t>Філармонії, музичні колективи і ансамблі та інші мистецькі заклади та заходи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</si>
  <si>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</si>
  <si>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</si>
  <si>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</si>
  <si>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</si>
  <si>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</si>
  <si>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</si>
  <si>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</si>
  <si>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</si>
  <si>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120000</t>
  </si>
  <si>
    <t>Засоби масової інформації</t>
  </si>
  <si>
    <t>120100</t>
  </si>
  <si>
    <t>Телебачення і радіомовлення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</si>
  <si>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</si>
  <si>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</si>
  <si>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</si>
  <si>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</si>
  <si>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130107</t>
  </si>
  <si>
    <t>Утримання та навчально-тренувальна робота дитячо-юнацьких спортивних шкіл</t>
  </si>
  <si>
    <t>150000</t>
  </si>
  <si>
    <t>Будівництво</t>
  </si>
  <si>
    <t>150202</t>
  </si>
  <si>
    <t>Розробка схем та проектних рішень масового застосування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</si>
  <si>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</si>
  <si>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</si>
  <si>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</si>
  <si>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</si>
  <si>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</si>
  <si>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</si>
  <si>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</si>
  <si>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</si>
  <si>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</si>
  <si>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</si>
  <si>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210110</t>
  </si>
  <si>
    <t>Заходи з організації рятування на водах</t>
  </si>
  <si>
    <t>250000</t>
  </si>
  <si>
    <t>Видатки, не віднесені до основних груп</t>
  </si>
  <si>
    <t>250102</t>
  </si>
  <si>
    <t>Резервний фонд</t>
  </si>
  <si>
    <t>250203</t>
  </si>
  <si>
    <t>Проведення виборів депутатів місцевих рад та сільських, селищних, міських голів</t>
  </si>
  <si>
    <t>250301</t>
  </si>
  <si>
    <t>Реверсна дотація</t>
  </si>
  <si>
    <t>250404</t>
  </si>
  <si>
    <t>Інші видатки</t>
  </si>
  <si>
    <t xml:space="preserve"> </t>
  </si>
  <si>
    <t xml:space="preserve">Усього </t>
  </si>
  <si>
    <t xml:space="preserve">% виконання на вказаний період </t>
  </si>
  <si>
    <t>тис.грн.</t>
  </si>
  <si>
    <t>100202</t>
  </si>
  <si>
    <t>Водопровідно-каналізаційне господарство</t>
  </si>
  <si>
    <t>150101</t>
  </si>
  <si>
    <t>Капітальні вкладення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</si>
  <si>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</si>
  <si>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</si>
  <si>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</si>
  <si>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</si>
  <si>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</si>
  <si>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</si>
  <si>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</si>
  <si>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</si>
  <si>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</si>
  <si>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</si>
  <si>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</si>
  <si>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Виконання видатків І квартал</t>
  </si>
  <si>
    <t>Разом загальний та спеціальний фонди</t>
  </si>
  <si>
    <t xml:space="preserve">тис. грн. 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</si>
  <si>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</si>
  <si>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 xml:space="preserve">Виконання видатків за 9 місяців </t>
  </si>
  <si>
    <t>100106</t>
  </si>
  <si>
    <t>Капітальний ремонт житлового фонду об`єднань співвласників багатоквартирних будинків</t>
  </si>
  <si>
    <t>100602</t>
  </si>
  <si>
    <t>Виконання за 9 місяців</t>
  </si>
  <si>
    <t xml:space="preserve">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</t>
  </si>
  <si>
    <t>Спеціальний фонд</t>
  </si>
  <si>
    <t xml:space="preserve"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</t>
  </si>
  <si>
    <t>Начальник фінансового управління</t>
  </si>
  <si>
    <t>О.І. Ворона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</si>
</sst>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0"/>
    <numFmt numFmtId="173" formatCode="0.0"/>
    <numFmt numFmtId="174" formatCode="0.000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73" fontId="0" fillId="33" borderId="0" xfId="0" applyNumberFormat="1" applyFill="1" applyAlignment="1">
      <alignment wrapText="1"/>
    </xf>
    <xf numFmtId="173" fontId="0" fillId="33" borderId="0" xfId="0" applyNumberFormat="1" applyFill="1" applyAlignment="1">
      <alignment/>
    </xf>
    <xf numFmtId="173" fontId="0" fillId="33" borderId="0" xfId="0" applyNumberFormat="1" applyFill="1" applyAlignment="1">
      <alignment horizontal="right" wrapText="1"/>
    </xf>
    <xf numFmtId="173" fontId="1" fillId="33" borderId="10" xfId="0" applyNumberFormat="1" applyFont="1" applyFill="1" applyBorder="1" applyAlignment="1">
      <alignment horizontal="center" vertical="center" wrapText="1"/>
    </xf>
    <xf numFmtId="173" fontId="1" fillId="33" borderId="0" xfId="0" applyNumberFormat="1" applyFont="1" applyFill="1" applyAlignment="1">
      <alignment horizontal="center"/>
    </xf>
    <xf numFmtId="173" fontId="1" fillId="33" borderId="10" xfId="0" applyNumberFormat="1" applyFont="1" applyFill="1" applyBorder="1" applyAlignment="1" quotePrefix="1">
      <alignment vertical="center" wrapText="1"/>
    </xf>
    <xf numFmtId="173" fontId="1" fillId="33" borderId="10" xfId="0" applyNumberFormat="1" applyFont="1" applyFill="1" applyBorder="1" applyAlignment="1">
      <alignment vertical="center" wrapText="1"/>
    </xf>
    <xf numFmtId="173" fontId="0" fillId="33" borderId="10" xfId="0" applyNumberFormat="1" applyFill="1" applyBorder="1" applyAlignment="1" quotePrefix="1">
      <alignment vertical="center" wrapText="1"/>
    </xf>
    <xf numFmtId="173" fontId="0" fillId="33" borderId="10" xfId="0" applyNumberFormat="1" applyFill="1" applyBorder="1" applyAlignment="1">
      <alignment vertical="center" wrapText="1"/>
    </xf>
    <xf numFmtId="173" fontId="0" fillId="33" borderId="0" xfId="0" applyNumberFormat="1" applyFill="1" applyAlignment="1">
      <alignment vertical="center"/>
    </xf>
    <xf numFmtId="173" fontId="1" fillId="33" borderId="0" xfId="0" applyNumberFormat="1" applyFont="1" applyFill="1" applyAlignment="1">
      <alignment wrapText="1"/>
    </xf>
    <xf numFmtId="173" fontId="5" fillId="33" borderId="11" xfId="0" applyNumberFormat="1" applyFont="1" applyFill="1" applyBorder="1" applyAlignment="1" quotePrefix="1">
      <alignment vertical="center" wrapText="1"/>
    </xf>
    <xf numFmtId="173" fontId="5" fillId="33" borderId="11" xfId="0" applyNumberFormat="1" applyFont="1" applyFill="1" applyBorder="1" applyAlignment="1">
      <alignment vertical="center" wrapText="1"/>
    </xf>
    <xf numFmtId="173" fontId="5" fillId="33" borderId="12" xfId="0" applyNumberFormat="1" applyFont="1" applyFill="1" applyBorder="1" applyAlignment="1">
      <alignment/>
    </xf>
    <xf numFmtId="173" fontId="5" fillId="33" borderId="13" xfId="0" applyNumberFormat="1" applyFont="1" applyFill="1" applyBorder="1" applyAlignment="1">
      <alignment vertical="center" wrapText="1"/>
    </xf>
    <xf numFmtId="173" fontId="5" fillId="33" borderId="13" xfId="0" applyNumberFormat="1" applyFont="1" applyFill="1" applyBorder="1" applyAlignment="1">
      <alignment/>
    </xf>
    <xf numFmtId="173" fontId="5" fillId="33" borderId="14" xfId="0" applyNumberFormat="1" applyFont="1" applyFill="1" applyBorder="1" applyAlignment="1">
      <alignment/>
    </xf>
    <xf numFmtId="173" fontId="1" fillId="33" borderId="0" xfId="0" applyNumberFormat="1" applyFont="1" applyFill="1" applyAlignment="1">
      <alignment horizontal="center" wrapText="1"/>
    </xf>
    <xf numFmtId="173" fontId="2" fillId="33" borderId="0" xfId="0" applyNumberFormat="1" applyFont="1" applyFill="1" applyAlignment="1">
      <alignment horizontal="center" wrapText="1"/>
    </xf>
    <xf numFmtId="173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2"/>
  <sheetViews>
    <sheetView zoomScalePageLayoutView="0" workbookViewId="0" topLeftCell="A1">
      <selection activeCell="B10" sqref="B10"/>
    </sheetView>
  </sheetViews>
  <sheetFormatPr defaultColWidth="9.125" defaultRowHeight="12.75"/>
  <cols>
    <col min="1" max="1" width="8.125" style="2" customWidth="1"/>
    <col min="2" max="2" width="44.00390625" style="2" customWidth="1"/>
    <col min="3" max="3" width="15.625" style="2" customWidth="1"/>
    <col min="4" max="4" width="13.125" style="2" customWidth="1"/>
    <col min="5" max="5" width="15.875" style="2" customWidth="1"/>
    <col min="6" max="7" width="15.625" style="2" hidden="1" customWidth="1"/>
    <col min="8" max="8" width="14.00390625" style="2" customWidth="1"/>
    <col min="9" max="13" width="15.625" style="2" hidden="1" customWidth="1"/>
    <col min="14" max="14" width="0.12890625" style="2" hidden="1" customWidth="1"/>
    <col min="15" max="15" width="15.625" style="2" hidden="1" customWidth="1"/>
    <col min="16" max="16" width="12.00390625" style="2" customWidth="1"/>
    <col min="17" max="16384" width="9.125" style="2" customWidth="1"/>
  </cols>
  <sheetData>
    <row r="2" spans="1:16" ht="27" customHeight="1">
      <c r="A2" s="19" t="s">
        <v>204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"/>
      <c r="N2" s="1"/>
      <c r="O2" s="1"/>
      <c r="P2" s="1"/>
    </row>
    <row r="3" spans="1:16" ht="12.7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"/>
      <c r="N3" s="1"/>
      <c r="O3" s="1"/>
      <c r="P3" s="1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3" t="s">
        <v>1</v>
      </c>
      <c r="M4" s="1"/>
      <c r="N4" s="1"/>
      <c r="O4" s="1"/>
      <c r="P4" s="1" t="s">
        <v>184</v>
      </c>
    </row>
    <row r="5" spans="1:16" s="5" customFormat="1" ht="81.75" customHeigh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208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183</v>
      </c>
    </row>
    <row r="6" spans="1:16" ht="12.75">
      <c r="A6" s="6" t="s">
        <v>17</v>
      </c>
      <c r="B6" s="7" t="s">
        <v>18</v>
      </c>
      <c r="C6" s="7">
        <v>14205.5</v>
      </c>
      <c r="D6" s="7">
        <v>14486.402480000002</v>
      </c>
      <c r="E6" s="7">
        <v>14250.702480000004</v>
      </c>
      <c r="F6" s="7">
        <v>10160.06048</v>
      </c>
      <c r="G6" s="7">
        <v>0</v>
      </c>
      <c r="H6" s="7">
        <v>10159.312549999999</v>
      </c>
      <c r="I6" s="7">
        <v>0.7479300000000001</v>
      </c>
      <c r="J6" s="7">
        <v>2.3960999999999997</v>
      </c>
      <c r="K6" s="7">
        <f aca="true" t="shared" si="0" ref="K6:K37">E6-F6</f>
        <v>4090.6420000000035</v>
      </c>
      <c r="L6" s="7">
        <f aca="true" t="shared" si="1" ref="L6:L37">D6-F6</f>
        <v>4326.342000000002</v>
      </c>
      <c r="M6" s="7">
        <f aca="true" t="shared" si="2" ref="M6:M37">IF(E6=0,0,(F6/E6)*100)</f>
        <v>71.29515540906863</v>
      </c>
      <c r="N6" s="7">
        <f aca="true" t="shared" si="3" ref="N6:N37">D6-H6</f>
        <v>4327.089930000004</v>
      </c>
      <c r="O6" s="7">
        <f aca="true" t="shared" si="4" ref="O6:O37">E6-H6</f>
        <v>4091.389930000005</v>
      </c>
      <c r="P6" s="7">
        <f aca="true" t="shared" si="5" ref="P6:P37">IF(E6=0,0,(H6/E6)*100)</f>
        <v>71.28990703621788</v>
      </c>
    </row>
    <row r="7" spans="1:16" ht="12.75">
      <c r="A7" s="8" t="s">
        <v>19</v>
      </c>
      <c r="B7" s="9" t="s">
        <v>20</v>
      </c>
      <c r="C7" s="9">
        <v>14205.5</v>
      </c>
      <c r="D7" s="9">
        <v>14486.402480000002</v>
      </c>
      <c r="E7" s="9">
        <v>14250.702480000004</v>
      </c>
      <c r="F7" s="9">
        <v>10160.06048</v>
      </c>
      <c r="G7" s="9">
        <v>0</v>
      </c>
      <c r="H7" s="9">
        <v>10159.312549999999</v>
      </c>
      <c r="I7" s="9">
        <v>0.7479300000000001</v>
      </c>
      <c r="J7" s="9">
        <v>2.3960999999999997</v>
      </c>
      <c r="K7" s="9">
        <f t="shared" si="0"/>
        <v>4090.6420000000035</v>
      </c>
      <c r="L7" s="9">
        <f t="shared" si="1"/>
        <v>4326.342000000002</v>
      </c>
      <c r="M7" s="9">
        <f t="shared" si="2"/>
        <v>71.29515540906863</v>
      </c>
      <c r="N7" s="9">
        <f t="shared" si="3"/>
        <v>4327.089930000004</v>
      </c>
      <c r="O7" s="9">
        <f t="shared" si="4"/>
        <v>4091.389930000005</v>
      </c>
      <c r="P7" s="9">
        <f t="shared" si="5"/>
        <v>71.28990703621788</v>
      </c>
    </row>
    <row r="8" spans="1:16" ht="12.75">
      <c r="A8" s="6" t="s">
        <v>21</v>
      </c>
      <c r="B8" s="7" t="s">
        <v>22</v>
      </c>
      <c r="C8" s="7">
        <v>77172.47</v>
      </c>
      <c r="D8" s="7">
        <v>91035.54501999999</v>
      </c>
      <c r="E8" s="7">
        <v>80549.19402</v>
      </c>
      <c r="F8" s="7">
        <v>67575.34993</v>
      </c>
      <c r="G8" s="7">
        <v>0</v>
      </c>
      <c r="H8" s="7">
        <v>67571.28205999998</v>
      </c>
      <c r="I8" s="7">
        <v>4.06787</v>
      </c>
      <c r="J8" s="7">
        <v>3430.30341</v>
      </c>
      <c r="K8" s="7">
        <f t="shared" si="0"/>
        <v>12973.844089999999</v>
      </c>
      <c r="L8" s="7">
        <f t="shared" si="1"/>
        <v>23460.195089999994</v>
      </c>
      <c r="M8" s="7">
        <f t="shared" si="2"/>
        <v>83.89326640961963</v>
      </c>
      <c r="N8" s="7">
        <f t="shared" si="3"/>
        <v>23464.262960000007</v>
      </c>
      <c r="O8" s="7">
        <f t="shared" si="4"/>
        <v>12977.911960000012</v>
      </c>
      <c r="P8" s="7">
        <f t="shared" si="5"/>
        <v>83.88821624114865</v>
      </c>
    </row>
    <row r="9" spans="1:16" ht="12.75">
      <c r="A9" s="8" t="s">
        <v>23</v>
      </c>
      <c r="B9" s="9" t="s">
        <v>24</v>
      </c>
      <c r="C9" s="9">
        <v>29416.644999999997</v>
      </c>
      <c r="D9" s="9">
        <v>34041.435</v>
      </c>
      <c r="E9" s="9">
        <v>34041.435</v>
      </c>
      <c r="F9" s="9">
        <v>25224.56637</v>
      </c>
      <c r="G9" s="9">
        <v>0</v>
      </c>
      <c r="H9" s="9">
        <v>25223.70698</v>
      </c>
      <c r="I9" s="9">
        <v>0.8593900000000001</v>
      </c>
      <c r="J9" s="9">
        <v>3.4757100000000003</v>
      </c>
      <c r="K9" s="9">
        <f t="shared" si="0"/>
        <v>8816.868629999997</v>
      </c>
      <c r="L9" s="9">
        <f t="shared" si="1"/>
        <v>8816.868629999997</v>
      </c>
      <c r="M9" s="9">
        <f t="shared" si="2"/>
        <v>74.09959765209663</v>
      </c>
      <c r="N9" s="9">
        <f t="shared" si="3"/>
        <v>8817.728019999999</v>
      </c>
      <c r="O9" s="9">
        <f t="shared" si="4"/>
        <v>8817.728019999999</v>
      </c>
      <c r="P9" s="9">
        <f t="shared" si="5"/>
        <v>74.09707311104835</v>
      </c>
    </row>
    <row r="10" spans="1:16" ht="39">
      <c r="A10" s="8" t="s">
        <v>25</v>
      </c>
      <c r="B10" s="9" t="s">
        <v>26</v>
      </c>
      <c r="C10" s="9">
        <v>40378.27500000001</v>
      </c>
      <c r="D10" s="9">
        <v>48549.16402000001</v>
      </c>
      <c r="E10" s="9">
        <v>38294.56401999999</v>
      </c>
      <c r="F10" s="9">
        <v>36085.30624</v>
      </c>
      <c r="G10" s="9">
        <v>0</v>
      </c>
      <c r="H10" s="9">
        <v>36083.44624</v>
      </c>
      <c r="I10" s="9">
        <v>1.86</v>
      </c>
      <c r="J10" s="9">
        <v>3425.7826999999997</v>
      </c>
      <c r="K10" s="9">
        <f t="shared" si="0"/>
        <v>2209.2577799999926</v>
      </c>
      <c r="L10" s="9">
        <f t="shared" si="1"/>
        <v>12463.857780000013</v>
      </c>
      <c r="M10" s="9">
        <f t="shared" si="2"/>
        <v>94.23088410447454</v>
      </c>
      <c r="N10" s="9">
        <f t="shared" si="3"/>
        <v>12465.717780000014</v>
      </c>
      <c r="O10" s="9">
        <f t="shared" si="4"/>
        <v>2211.117779999993</v>
      </c>
      <c r="P10" s="9">
        <f t="shared" si="5"/>
        <v>94.22602701823372</v>
      </c>
    </row>
    <row r="11" spans="1:16" ht="26.25">
      <c r="A11" s="8" t="s">
        <v>27</v>
      </c>
      <c r="B11" s="9" t="s">
        <v>28</v>
      </c>
      <c r="C11" s="9">
        <v>1160.1</v>
      </c>
      <c r="D11" s="9">
        <v>1160.1</v>
      </c>
      <c r="E11" s="9">
        <v>929.129</v>
      </c>
      <c r="F11" s="9">
        <v>846.53061</v>
      </c>
      <c r="G11" s="9">
        <v>0</v>
      </c>
      <c r="H11" s="9">
        <v>846.53061</v>
      </c>
      <c r="I11" s="9">
        <v>0</v>
      </c>
      <c r="J11" s="9">
        <v>0</v>
      </c>
      <c r="K11" s="9">
        <f t="shared" si="0"/>
        <v>82.59839</v>
      </c>
      <c r="L11" s="9">
        <f t="shared" si="1"/>
        <v>313.5693899999999</v>
      </c>
      <c r="M11" s="9">
        <f t="shared" si="2"/>
        <v>91.11012679617147</v>
      </c>
      <c r="N11" s="9">
        <f t="shared" si="3"/>
        <v>313.5693899999999</v>
      </c>
      <c r="O11" s="9">
        <f t="shared" si="4"/>
        <v>82.59839</v>
      </c>
      <c r="P11" s="9">
        <f t="shared" si="5"/>
        <v>91.11012679617147</v>
      </c>
    </row>
    <row r="12" spans="1:16" ht="26.25">
      <c r="A12" s="8" t="s">
        <v>29</v>
      </c>
      <c r="B12" s="9" t="s">
        <v>30</v>
      </c>
      <c r="C12" s="9">
        <v>3976.83</v>
      </c>
      <c r="D12" s="9">
        <v>4766.8460000000005</v>
      </c>
      <c r="E12" s="9">
        <v>4766.8460000000005</v>
      </c>
      <c r="F12" s="9">
        <v>3534.21138</v>
      </c>
      <c r="G12" s="9">
        <v>0</v>
      </c>
      <c r="H12" s="9">
        <v>3534.21138</v>
      </c>
      <c r="I12" s="9">
        <v>0</v>
      </c>
      <c r="J12" s="9">
        <v>0</v>
      </c>
      <c r="K12" s="9">
        <f t="shared" si="0"/>
        <v>1232.6346200000003</v>
      </c>
      <c r="L12" s="9">
        <f t="shared" si="1"/>
        <v>1232.6346200000003</v>
      </c>
      <c r="M12" s="9">
        <f t="shared" si="2"/>
        <v>74.14150530560458</v>
      </c>
      <c r="N12" s="9">
        <f t="shared" si="3"/>
        <v>1232.6346200000003</v>
      </c>
      <c r="O12" s="9">
        <f t="shared" si="4"/>
        <v>1232.6346200000003</v>
      </c>
      <c r="P12" s="9">
        <f t="shared" si="5"/>
        <v>74.14150530560458</v>
      </c>
    </row>
    <row r="13" spans="1:16" ht="26.25">
      <c r="A13" s="8" t="s">
        <v>31</v>
      </c>
      <c r="B13" s="9" t="s">
        <v>32</v>
      </c>
      <c r="C13" s="9">
        <v>750.32</v>
      </c>
      <c r="D13" s="9">
        <v>893.42</v>
      </c>
      <c r="E13" s="9">
        <v>893.42</v>
      </c>
      <c r="F13" s="9">
        <v>641.69651</v>
      </c>
      <c r="G13" s="9">
        <v>0</v>
      </c>
      <c r="H13" s="9">
        <v>641.69651</v>
      </c>
      <c r="I13" s="9">
        <v>0</v>
      </c>
      <c r="J13" s="9">
        <v>0.35</v>
      </c>
      <c r="K13" s="9">
        <f t="shared" si="0"/>
        <v>251.72348999999997</v>
      </c>
      <c r="L13" s="9">
        <f t="shared" si="1"/>
        <v>251.72348999999997</v>
      </c>
      <c r="M13" s="9">
        <f t="shared" si="2"/>
        <v>71.82473080969757</v>
      </c>
      <c r="N13" s="9">
        <f t="shared" si="3"/>
        <v>251.72348999999997</v>
      </c>
      <c r="O13" s="9">
        <f t="shared" si="4"/>
        <v>251.72348999999997</v>
      </c>
      <c r="P13" s="9">
        <f t="shared" si="5"/>
        <v>71.82473080969757</v>
      </c>
    </row>
    <row r="14" spans="1:16" ht="26.25">
      <c r="A14" s="8" t="s">
        <v>33</v>
      </c>
      <c r="B14" s="9" t="s">
        <v>34</v>
      </c>
      <c r="C14" s="9">
        <v>921.3</v>
      </c>
      <c r="D14" s="9">
        <v>1027.22</v>
      </c>
      <c r="E14" s="9">
        <v>1027.22</v>
      </c>
      <c r="F14" s="9">
        <v>783.26344</v>
      </c>
      <c r="G14" s="9">
        <v>0</v>
      </c>
      <c r="H14" s="9">
        <v>781.91496</v>
      </c>
      <c r="I14" s="9">
        <v>1.3484800000000001</v>
      </c>
      <c r="J14" s="9">
        <v>0.665</v>
      </c>
      <c r="K14" s="9">
        <f t="shared" si="0"/>
        <v>243.95656000000008</v>
      </c>
      <c r="L14" s="9">
        <f t="shared" si="1"/>
        <v>243.95656000000008</v>
      </c>
      <c r="M14" s="9">
        <f t="shared" si="2"/>
        <v>76.2507972975604</v>
      </c>
      <c r="N14" s="9">
        <f t="shared" si="3"/>
        <v>245.30504000000008</v>
      </c>
      <c r="O14" s="9">
        <f t="shared" si="4"/>
        <v>245.30504000000008</v>
      </c>
      <c r="P14" s="9">
        <f t="shared" si="5"/>
        <v>76.11952259496505</v>
      </c>
    </row>
    <row r="15" spans="1:16" ht="26.25">
      <c r="A15" s="8" t="s">
        <v>35</v>
      </c>
      <c r="B15" s="9" t="s">
        <v>36</v>
      </c>
      <c r="C15" s="9">
        <v>257.7</v>
      </c>
      <c r="D15" s="9">
        <v>271.9</v>
      </c>
      <c r="E15" s="9">
        <v>271.75</v>
      </c>
      <c r="F15" s="9">
        <v>207.75757</v>
      </c>
      <c r="G15" s="9">
        <v>0</v>
      </c>
      <c r="H15" s="9">
        <v>207.75757</v>
      </c>
      <c r="I15" s="9">
        <v>0</v>
      </c>
      <c r="J15" s="9">
        <v>0.03</v>
      </c>
      <c r="K15" s="9">
        <f t="shared" si="0"/>
        <v>63.99243000000001</v>
      </c>
      <c r="L15" s="9">
        <f t="shared" si="1"/>
        <v>64.14242999999999</v>
      </c>
      <c r="M15" s="9">
        <f t="shared" si="2"/>
        <v>76.45172769089235</v>
      </c>
      <c r="N15" s="9">
        <f t="shared" si="3"/>
        <v>64.14242999999999</v>
      </c>
      <c r="O15" s="9">
        <f t="shared" si="4"/>
        <v>63.99243000000001</v>
      </c>
      <c r="P15" s="9">
        <f t="shared" si="5"/>
        <v>76.45172769089235</v>
      </c>
    </row>
    <row r="16" spans="1:16" ht="12.75">
      <c r="A16" s="8" t="s">
        <v>37</v>
      </c>
      <c r="B16" s="9" t="s">
        <v>38</v>
      </c>
      <c r="C16" s="9">
        <v>231.5</v>
      </c>
      <c r="D16" s="9">
        <v>296.5</v>
      </c>
      <c r="E16" s="9">
        <v>295.87</v>
      </c>
      <c r="F16" s="9">
        <v>224.86781</v>
      </c>
      <c r="G16" s="9">
        <v>0</v>
      </c>
      <c r="H16" s="9">
        <v>224.86781</v>
      </c>
      <c r="I16" s="9">
        <v>0</v>
      </c>
      <c r="J16" s="9">
        <v>0</v>
      </c>
      <c r="K16" s="9">
        <f t="shared" si="0"/>
        <v>71.00219000000001</v>
      </c>
      <c r="L16" s="9">
        <f t="shared" si="1"/>
        <v>71.63219000000001</v>
      </c>
      <c r="M16" s="9">
        <f t="shared" si="2"/>
        <v>76.00223408929597</v>
      </c>
      <c r="N16" s="9">
        <f t="shared" si="3"/>
        <v>71.63219000000001</v>
      </c>
      <c r="O16" s="9">
        <f t="shared" si="4"/>
        <v>71.00219000000001</v>
      </c>
      <c r="P16" s="9">
        <f t="shared" si="5"/>
        <v>76.00223408929597</v>
      </c>
    </row>
    <row r="17" spans="1:16" ht="39">
      <c r="A17" s="8" t="s">
        <v>39</v>
      </c>
      <c r="B17" s="9" t="s">
        <v>40</v>
      </c>
      <c r="C17" s="9">
        <v>79.8</v>
      </c>
      <c r="D17" s="9">
        <v>28.96</v>
      </c>
      <c r="E17" s="9">
        <v>28.96</v>
      </c>
      <c r="F17" s="9">
        <v>27.15</v>
      </c>
      <c r="G17" s="9">
        <v>0</v>
      </c>
      <c r="H17" s="9">
        <v>27.15</v>
      </c>
      <c r="I17" s="9">
        <v>0</v>
      </c>
      <c r="J17" s="9">
        <v>0</v>
      </c>
      <c r="K17" s="9">
        <f t="shared" si="0"/>
        <v>1.8100000000000023</v>
      </c>
      <c r="L17" s="9">
        <f t="shared" si="1"/>
        <v>1.8100000000000023</v>
      </c>
      <c r="M17" s="9">
        <f t="shared" si="2"/>
        <v>93.74999999999999</v>
      </c>
      <c r="N17" s="9">
        <f t="shared" si="3"/>
        <v>1.8100000000000023</v>
      </c>
      <c r="O17" s="9">
        <f t="shared" si="4"/>
        <v>1.8100000000000023</v>
      </c>
      <c r="P17" s="9">
        <f t="shared" si="5"/>
        <v>93.74999999999999</v>
      </c>
    </row>
    <row r="18" spans="1:16" ht="12.75">
      <c r="A18" s="6" t="s">
        <v>41</v>
      </c>
      <c r="B18" s="7" t="s">
        <v>42</v>
      </c>
      <c r="C18" s="7">
        <v>39415</v>
      </c>
      <c r="D18" s="7">
        <v>50135.41497999999</v>
      </c>
      <c r="E18" s="7">
        <v>42491.01497999999</v>
      </c>
      <c r="F18" s="7">
        <v>37830.738379999995</v>
      </c>
      <c r="G18" s="7">
        <v>0</v>
      </c>
      <c r="H18" s="7">
        <v>37733.48788</v>
      </c>
      <c r="I18" s="7">
        <v>97.25049999999999</v>
      </c>
      <c r="J18" s="7">
        <v>5444.34542</v>
      </c>
      <c r="K18" s="7">
        <f t="shared" si="0"/>
        <v>4660.276599999997</v>
      </c>
      <c r="L18" s="7">
        <f t="shared" si="1"/>
        <v>12304.676599999992</v>
      </c>
      <c r="M18" s="7">
        <f t="shared" si="2"/>
        <v>89.03232459334394</v>
      </c>
      <c r="N18" s="7">
        <f t="shared" si="3"/>
        <v>12401.927099999986</v>
      </c>
      <c r="O18" s="7">
        <f t="shared" si="4"/>
        <v>4757.527099999992</v>
      </c>
      <c r="P18" s="7">
        <f t="shared" si="5"/>
        <v>88.80345150088954</v>
      </c>
    </row>
    <row r="19" spans="1:16" ht="12.75">
      <c r="A19" s="8" t="s">
        <v>43</v>
      </c>
      <c r="B19" s="9" t="s">
        <v>44</v>
      </c>
      <c r="C19" s="9">
        <v>32442.64</v>
      </c>
      <c r="D19" s="9">
        <v>41241.71211</v>
      </c>
      <c r="E19" s="9">
        <v>34964.30283</v>
      </c>
      <c r="F19" s="9">
        <v>31202.378760000007</v>
      </c>
      <c r="G19" s="9">
        <v>0</v>
      </c>
      <c r="H19" s="9">
        <v>31138.294960000003</v>
      </c>
      <c r="I19" s="9">
        <v>64.0838</v>
      </c>
      <c r="J19" s="9">
        <v>4567.68385</v>
      </c>
      <c r="K19" s="9">
        <f t="shared" si="0"/>
        <v>3761.9240699999937</v>
      </c>
      <c r="L19" s="9">
        <f t="shared" si="1"/>
        <v>10039.333349999994</v>
      </c>
      <c r="M19" s="9">
        <f t="shared" si="2"/>
        <v>89.24067186956121</v>
      </c>
      <c r="N19" s="9">
        <f t="shared" si="3"/>
        <v>10103.417149999997</v>
      </c>
      <c r="O19" s="9">
        <f t="shared" si="4"/>
        <v>3826.0078699999976</v>
      </c>
      <c r="P19" s="9">
        <f t="shared" si="5"/>
        <v>89.05738836377651</v>
      </c>
    </row>
    <row r="20" spans="1:16" ht="26.25">
      <c r="A20" s="8" t="s">
        <v>45</v>
      </c>
      <c r="B20" s="9" t="s">
        <v>46</v>
      </c>
      <c r="C20" s="9">
        <v>1543.5</v>
      </c>
      <c r="D20" s="9">
        <v>1926.8276899999998</v>
      </c>
      <c r="E20" s="9">
        <v>1702.7789700000005</v>
      </c>
      <c r="F20" s="9">
        <v>1488.34208</v>
      </c>
      <c r="G20" s="9">
        <v>0</v>
      </c>
      <c r="H20" s="9">
        <v>1488.34208</v>
      </c>
      <c r="I20" s="9">
        <v>0</v>
      </c>
      <c r="J20" s="9">
        <v>292.85929</v>
      </c>
      <c r="K20" s="9">
        <f t="shared" si="0"/>
        <v>214.43689000000063</v>
      </c>
      <c r="L20" s="9">
        <f t="shared" si="1"/>
        <v>438.48560999999995</v>
      </c>
      <c r="M20" s="9">
        <f t="shared" si="2"/>
        <v>87.40665149276535</v>
      </c>
      <c r="N20" s="9">
        <f t="shared" si="3"/>
        <v>438.48560999999995</v>
      </c>
      <c r="O20" s="9">
        <f t="shared" si="4"/>
        <v>214.43689000000063</v>
      </c>
      <c r="P20" s="9">
        <f t="shared" si="5"/>
        <v>87.40665149276535</v>
      </c>
    </row>
    <row r="21" spans="1:16" ht="26.25">
      <c r="A21" s="8" t="s">
        <v>47</v>
      </c>
      <c r="B21" s="9" t="s">
        <v>48</v>
      </c>
      <c r="C21" s="9">
        <v>3684.1</v>
      </c>
      <c r="D21" s="9">
        <v>4640.8539200000005</v>
      </c>
      <c r="E21" s="9">
        <v>3853.03792</v>
      </c>
      <c r="F21" s="9">
        <v>3391.9569</v>
      </c>
      <c r="G21" s="9">
        <v>0</v>
      </c>
      <c r="H21" s="9">
        <v>3391.86715</v>
      </c>
      <c r="I21" s="9">
        <v>0.08975</v>
      </c>
      <c r="J21" s="9">
        <v>519.35943</v>
      </c>
      <c r="K21" s="9">
        <f t="shared" si="0"/>
        <v>461.0810200000001</v>
      </c>
      <c r="L21" s="9">
        <f t="shared" si="1"/>
        <v>1248.8970200000003</v>
      </c>
      <c r="M21" s="9">
        <f t="shared" si="2"/>
        <v>88.03331216631265</v>
      </c>
      <c r="N21" s="9">
        <f t="shared" si="3"/>
        <v>1248.9867700000004</v>
      </c>
      <c r="O21" s="9">
        <f t="shared" si="4"/>
        <v>461.1707700000002</v>
      </c>
      <c r="P21" s="9">
        <f t="shared" si="5"/>
        <v>88.03098283548685</v>
      </c>
    </row>
    <row r="22" spans="1:16" ht="12.75">
      <c r="A22" s="8" t="s">
        <v>49</v>
      </c>
      <c r="B22" s="9" t="s">
        <v>50</v>
      </c>
      <c r="C22" s="9">
        <v>72</v>
      </c>
      <c r="D22" s="9">
        <v>72</v>
      </c>
      <c r="E22" s="9">
        <v>68.17</v>
      </c>
      <c r="F22" s="9">
        <v>68.16632000000001</v>
      </c>
      <c r="G22" s="9">
        <v>0</v>
      </c>
      <c r="H22" s="9">
        <v>68.16632000000001</v>
      </c>
      <c r="I22" s="9">
        <v>0</v>
      </c>
      <c r="J22" s="9">
        <v>2.20784</v>
      </c>
      <c r="K22" s="9">
        <f t="shared" si="0"/>
        <v>0.0036799999999885813</v>
      </c>
      <c r="L22" s="9">
        <f t="shared" si="1"/>
        <v>3.833679999999987</v>
      </c>
      <c r="M22" s="9">
        <f t="shared" si="2"/>
        <v>99.99460173096672</v>
      </c>
      <c r="N22" s="9">
        <f t="shared" si="3"/>
        <v>3.833679999999987</v>
      </c>
      <c r="O22" s="9">
        <f t="shared" si="4"/>
        <v>0.0036799999999885813</v>
      </c>
      <c r="P22" s="9">
        <f t="shared" si="5"/>
        <v>99.99460173096672</v>
      </c>
    </row>
    <row r="23" spans="1:16" ht="52.5">
      <c r="A23" s="8" t="s">
        <v>51</v>
      </c>
      <c r="B23" s="9" t="s">
        <v>52</v>
      </c>
      <c r="C23" s="9">
        <v>527.86</v>
      </c>
      <c r="D23" s="9">
        <v>809.1212600000001</v>
      </c>
      <c r="E23" s="9">
        <v>750.4252600000001</v>
      </c>
      <c r="F23" s="9">
        <v>659.5944400000001</v>
      </c>
      <c r="G23" s="9">
        <v>0</v>
      </c>
      <c r="H23" s="9">
        <v>659.56874</v>
      </c>
      <c r="I23" s="9">
        <v>0.0257</v>
      </c>
      <c r="J23" s="9">
        <v>29.183760000000003</v>
      </c>
      <c r="K23" s="9">
        <f t="shared" si="0"/>
        <v>90.83082000000002</v>
      </c>
      <c r="L23" s="9">
        <f t="shared" si="1"/>
        <v>149.52682000000004</v>
      </c>
      <c r="M23" s="9">
        <f t="shared" si="2"/>
        <v>87.89608708001114</v>
      </c>
      <c r="N23" s="9">
        <f t="shared" si="3"/>
        <v>149.55252000000007</v>
      </c>
      <c r="O23" s="9">
        <f t="shared" si="4"/>
        <v>90.85652000000005</v>
      </c>
      <c r="P23" s="9">
        <f t="shared" si="5"/>
        <v>87.8926623552091</v>
      </c>
    </row>
    <row r="24" spans="1:16" ht="39">
      <c r="A24" s="8" t="s">
        <v>53</v>
      </c>
      <c r="B24" s="9" t="s">
        <v>54</v>
      </c>
      <c r="C24" s="9">
        <v>1144.9</v>
      </c>
      <c r="D24" s="9">
        <v>1444.9</v>
      </c>
      <c r="E24" s="9">
        <v>1152.3</v>
      </c>
      <c r="F24" s="9">
        <v>1020.29988</v>
      </c>
      <c r="G24" s="9">
        <v>0</v>
      </c>
      <c r="H24" s="9">
        <v>987.24863</v>
      </c>
      <c r="I24" s="9">
        <v>33.05125</v>
      </c>
      <c r="J24" s="9">
        <v>33.05125</v>
      </c>
      <c r="K24" s="9">
        <f t="shared" si="0"/>
        <v>132.00011999999992</v>
      </c>
      <c r="L24" s="9">
        <f t="shared" si="1"/>
        <v>424.60012000000006</v>
      </c>
      <c r="M24" s="9">
        <f t="shared" si="2"/>
        <v>88.54463941681854</v>
      </c>
      <c r="N24" s="9">
        <f t="shared" si="3"/>
        <v>457.65137000000004</v>
      </c>
      <c r="O24" s="9">
        <f t="shared" si="4"/>
        <v>165.0513699999999</v>
      </c>
      <c r="P24" s="9">
        <f t="shared" si="5"/>
        <v>85.6763542480257</v>
      </c>
    </row>
    <row r="25" spans="1:16" ht="26.25">
      <c r="A25" s="6" t="s">
        <v>55</v>
      </c>
      <c r="B25" s="7" t="s">
        <v>56</v>
      </c>
      <c r="C25" s="7">
        <v>77448.75</v>
      </c>
      <c r="D25" s="7">
        <v>106219.35</v>
      </c>
      <c r="E25" s="7">
        <v>63132.70118000001</v>
      </c>
      <c r="F25" s="7">
        <v>57711.84983000001</v>
      </c>
      <c r="G25" s="7">
        <v>0</v>
      </c>
      <c r="H25" s="7">
        <v>57711.00037000001</v>
      </c>
      <c r="I25" s="7">
        <v>0.8494600000000001</v>
      </c>
      <c r="J25" s="7">
        <v>4627.8318</v>
      </c>
      <c r="K25" s="7">
        <f t="shared" si="0"/>
        <v>5420.8513500000045</v>
      </c>
      <c r="L25" s="7">
        <f t="shared" si="1"/>
        <v>48507.50017</v>
      </c>
      <c r="M25" s="7">
        <f t="shared" si="2"/>
        <v>91.4135602489993</v>
      </c>
      <c r="N25" s="7">
        <f t="shared" si="3"/>
        <v>48508.34963</v>
      </c>
      <c r="O25" s="7">
        <f t="shared" si="4"/>
        <v>5421.700810000002</v>
      </c>
      <c r="P25" s="7">
        <f t="shared" si="5"/>
        <v>91.41221473394273</v>
      </c>
    </row>
    <row r="26" spans="1:16" ht="78.75">
      <c r="A26" s="8" t="s">
        <v>57</v>
      </c>
      <c r="B26" s="9" t="s">
        <v>203</v>
      </c>
      <c r="C26" s="9">
        <v>10000</v>
      </c>
      <c r="D26" s="9">
        <v>20000</v>
      </c>
      <c r="E26" s="9">
        <v>7199.1607</v>
      </c>
      <c r="F26" s="9">
        <v>6350.56927</v>
      </c>
      <c r="G26" s="9">
        <v>0</v>
      </c>
      <c r="H26" s="9">
        <v>6350.56927</v>
      </c>
      <c r="I26" s="9">
        <v>0</v>
      </c>
      <c r="J26" s="9">
        <v>863.5664200000001</v>
      </c>
      <c r="K26" s="9">
        <f t="shared" si="0"/>
        <v>848.5914300000004</v>
      </c>
      <c r="L26" s="9">
        <f t="shared" si="1"/>
        <v>13649.43073</v>
      </c>
      <c r="M26" s="9">
        <f t="shared" si="2"/>
        <v>88.21263386994542</v>
      </c>
      <c r="N26" s="9">
        <f t="shared" si="3"/>
        <v>13649.43073</v>
      </c>
      <c r="O26" s="9">
        <f t="shared" si="4"/>
        <v>848.5914300000004</v>
      </c>
      <c r="P26" s="9">
        <f t="shared" si="5"/>
        <v>88.21263386994542</v>
      </c>
    </row>
    <row r="27" spans="1:16" ht="78.75">
      <c r="A27" s="8" t="s">
        <v>58</v>
      </c>
      <c r="B27" s="9" t="s">
        <v>203</v>
      </c>
      <c r="C27" s="9">
        <v>17.76</v>
      </c>
      <c r="D27" s="9">
        <v>21.46</v>
      </c>
      <c r="E27" s="9">
        <v>14.39555</v>
      </c>
      <c r="F27" s="9">
        <v>14.39555</v>
      </c>
      <c r="G27" s="9">
        <v>0</v>
      </c>
      <c r="H27" s="9">
        <v>14.39555</v>
      </c>
      <c r="I27" s="9">
        <v>0</v>
      </c>
      <c r="J27" s="9">
        <v>4.30502</v>
      </c>
      <c r="K27" s="9">
        <f t="shared" si="0"/>
        <v>0</v>
      </c>
      <c r="L27" s="9">
        <f t="shared" si="1"/>
        <v>7.064450000000001</v>
      </c>
      <c r="M27" s="9">
        <f t="shared" si="2"/>
        <v>100</v>
      </c>
      <c r="N27" s="9">
        <f t="shared" si="3"/>
        <v>7.064450000000001</v>
      </c>
      <c r="O27" s="9">
        <f t="shared" si="4"/>
        <v>0</v>
      </c>
      <c r="P27" s="9">
        <f t="shared" si="5"/>
        <v>100</v>
      </c>
    </row>
    <row r="28" spans="1:16" ht="78.75">
      <c r="A28" s="8" t="s">
        <v>59</v>
      </c>
      <c r="B28" s="9" t="s">
        <v>199</v>
      </c>
      <c r="C28" s="9">
        <v>1.45</v>
      </c>
      <c r="D28" s="9">
        <v>1.45</v>
      </c>
      <c r="E28" s="9">
        <v>1.45</v>
      </c>
      <c r="F28" s="9">
        <v>0.72</v>
      </c>
      <c r="G28" s="9">
        <v>0</v>
      </c>
      <c r="H28" s="9">
        <v>0.72</v>
      </c>
      <c r="I28" s="9">
        <v>0</v>
      </c>
      <c r="J28" s="9">
        <v>0</v>
      </c>
      <c r="K28" s="9">
        <f t="shared" si="0"/>
        <v>0.73</v>
      </c>
      <c r="L28" s="9">
        <f t="shared" si="1"/>
        <v>0.73</v>
      </c>
      <c r="M28" s="9">
        <f t="shared" si="2"/>
        <v>49.6551724137931</v>
      </c>
      <c r="N28" s="9">
        <f t="shared" si="3"/>
        <v>0.73</v>
      </c>
      <c r="O28" s="9">
        <f t="shared" si="4"/>
        <v>0.73</v>
      </c>
      <c r="P28" s="9">
        <f t="shared" si="5"/>
        <v>49.6551724137931</v>
      </c>
    </row>
    <row r="29" spans="1:16" ht="78.75">
      <c r="A29" s="8" t="s">
        <v>60</v>
      </c>
      <c r="B29" s="9" t="s">
        <v>61</v>
      </c>
      <c r="C29" s="9">
        <v>2000</v>
      </c>
      <c r="D29" s="9">
        <v>3000</v>
      </c>
      <c r="E29" s="9">
        <v>1719.8409199999999</v>
      </c>
      <c r="F29" s="9">
        <v>1292.28264</v>
      </c>
      <c r="G29" s="9">
        <v>0</v>
      </c>
      <c r="H29" s="9">
        <v>1292.28264</v>
      </c>
      <c r="I29" s="9">
        <v>0</v>
      </c>
      <c r="J29" s="9">
        <v>216.57254</v>
      </c>
      <c r="K29" s="9">
        <f t="shared" si="0"/>
        <v>427.55827999999997</v>
      </c>
      <c r="L29" s="9">
        <f t="shared" si="1"/>
        <v>1707.71736</v>
      </c>
      <c r="M29" s="9">
        <f t="shared" si="2"/>
        <v>75.13966117284848</v>
      </c>
      <c r="N29" s="9">
        <f t="shared" si="3"/>
        <v>1707.71736</v>
      </c>
      <c r="O29" s="9">
        <f t="shared" si="4"/>
        <v>427.55827999999997</v>
      </c>
      <c r="P29" s="9">
        <f t="shared" si="5"/>
        <v>75.13966117284848</v>
      </c>
    </row>
    <row r="30" spans="1:16" ht="78.75">
      <c r="A30" s="8" t="s">
        <v>62</v>
      </c>
      <c r="B30" s="9" t="s">
        <v>61</v>
      </c>
      <c r="C30" s="9">
        <v>1.2</v>
      </c>
      <c r="D30" s="9">
        <v>1.22174</v>
      </c>
      <c r="E30" s="9">
        <v>1.22174</v>
      </c>
      <c r="F30" s="9">
        <v>1.22174</v>
      </c>
      <c r="G30" s="9">
        <v>0</v>
      </c>
      <c r="H30" s="9">
        <v>1.22174</v>
      </c>
      <c r="I30" s="9">
        <v>0</v>
      </c>
      <c r="J30" s="9">
        <v>0</v>
      </c>
      <c r="K30" s="9">
        <f t="shared" si="0"/>
        <v>0</v>
      </c>
      <c r="L30" s="9">
        <f t="shared" si="1"/>
        <v>0</v>
      </c>
      <c r="M30" s="9">
        <f t="shared" si="2"/>
        <v>100</v>
      </c>
      <c r="N30" s="9">
        <f t="shared" si="3"/>
        <v>0</v>
      </c>
      <c r="O30" s="9">
        <f t="shared" si="4"/>
        <v>0</v>
      </c>
      <c r="P30" s="9">
        <f t="shared" si="5"/>
        <v>100</v>
      </c>
    </row>
    <row r="31" spans="1:16" ht="78.75">
      <c r="A31" s="8" t="s">
        <v>63</v>
      </c>
      <c r="B31" s="9" t="s">
        <v>64</v>
      </c>
      <c r="C31" s="9">
        <v>1500</v>
      </c>
      <c r="D31" s="9">
        <v>2500</v>
      </c>
      <c r="E31" s="9">
        <v>710.72661</v>
      </c>
      <c r="F31" s="9">
        <v>600.6949599999999</v>
      </c>
      <c r="G31" s="9">
        <v>0</v>
      </c>
      <c r="H31" s="9">
        <v>600.6949599999999</v>
      </c>
      <c r="I31" s="9">
        <v>0</v>
      </c>
      <c r="J31" s="9">
        <v>89.91187</v>
      </c>
      <c r="K31" s="9">
        <f t="shared" si="0"/>
        <v>110.03165000000013</v>
      </c>
      <c r="L31" s="9">
        <f t="shared" si="1"/>
        <v>1899.3050400000002</v>
      </c>
      <c r="M31" s="9">
        <f t="shared" si="2"/>
        <v>84.51842826034049</v>
      </c>
      <c r="N31" s="9">
        <f t="shared" si="3"/>
        <v>1899.3050400000002</v>
      </c>
      <c r="O31" s="9">
        <f t="shared" si="4"/>
        <v>110.03165000000013</v>
      </c>
      <c r="P31" s="9">
        <f t="shared" si="5"/>
        <v>84.51842826034049</v>
      </c>
    </row>
    <row r="32" spans="1:16" ht="78.75">
      <c r="A32" s="8" t="s">
        <v>65</v>
      </c>
      <c r="B32" s="9" t="s">
        <v>66</v>
      </c>
      <c r="C32" s="9">
        <v>1.2</v>
      </c>
      <c r="D32" s="9">
        <v>1.22174</v>
      </c>
      <c r="E32" s="9">
        <v>1.22174</v>
      </c>
      <c r="F32" s="9">
        <v>1.22174</v>
      </c>
      <c r="G32" s="9">
        <v>0</v>
      </c>
      <c r="H32" s="9">
        <v>1.22174</v>
      </c>
      <c r="I32" s="9">
        <v>0</v>
      </c>
      <c r="J32" s="9">
        <v>0</v>
      </c>
      <c r="K32" s="9">
        <f t="shared" si="0"/>
        <v>0</v>
      </c>
      <c r="L32" s="9">
        <f t="shared" si="1"/>
        <v>0</v>
      </c>
      <c r="M32" s="9">
        <f t="shared" si="2"/>
        <v>100</v>
      </c>
      <c r="N32" s="9">
        <f t="shared" si="3"/>
        <v>0</v>
      </c>
      <c r="O32" s="9">
        <f t="shared" si="4"/>
        <v>0</v>
      </c>
      <c r="P32" s="9">
        <f t="shared" si="5"/>
        <v>100</v>
      </c>
    </row>
    <row r="33" spans="1:16" ht="66">
      <c r="A33" s="8" t="s">
        <v>67</v>
      </c>
      <c r="B33" s="9" t="s">
        <v>68</v>
      </c>
      <c r="C33" s="9">
        <v>15</v>
      </c>
      <c r="D33" s="9">
        <v>15</v>
      </c>
      <c r="E33" s="9">
        <v>12.16886</v>
      </c>
      <c r="F33" s="9">
        <v>7.88966</v>
      </c>
      <c r="G33" s="9">
        <v>0</v>
      </c>
      <c r="H33" s="9">
        <v>7.88966</v>
      </c>
      <c r="I33" s="9">
        <v>0</v>
      </c>
      <c r="J33" s="9">
        <v>0.63299</v>
      </c>
      <c r="K33" s="9">
        <f t="shared" si="0"/>
        <v>4.2792</v>
      </c>
      <c r="L33" s="9">
        <f t="shared" si="1"/>
        <v>7.11034</v>
      </c>
      <c r="M33" s="9">
        <f t="shared" si="2"/>
        <v>64.83483251512467</v>
      </c>
      <c r="N33" s="9">
        <f t="shared" si="3"/>
        <v>7.11034</v>
      </c>
      <c r="O33" s="9">
        <f t="shared" si="4"/>
        <v>4.2792</v>
      </c>
      <c r="P33" s="9">
        <f t="shared" si="5"/>
        <v>64.83483251512467</v>
      </c>
    </row>
    <row r="34" spans="1:16" ht="78.75">
      <c r="A34" s="8" t="s">
        <v>69</v>
      </c>
      <c r="B34" s="9" t="s">
        <v>70</v>
      </c>
      <c r="C34" s="9">
        <v>1</v>
      </c>
      <c r="D34" s="9">
        <v>1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0.00035999999999999997</v>
      </c>
      <c r="K34" s="9">
        <f t="shared" si="0"/>
        <v>0</v>
      </c>
      <c r="L34" s="9">
        <f t="shared" si="1"/>
        <v>1</v>
      </c>
      <c r="M34" s="9">
        <f t="shared" si="2"/>
        <v>0</v>
      </c>
      <c r="N34" s="9">
        <f t="shared" si="3"/>
        <v>1</v>
      </c>
      <c r="O34" s="9">
        <f t="shared" si="4"/>
        <v>0</v>
      </c>
      <c r="P34" s="9">
        <f t="shared" si="5"/>
        <v>0</v>
      </c>
    </row>
    <row r="35" spans="1:16" ht="39">
      <c r="A35" s="8" t="s">
        <v>71</v>
      </c>
      <c r="B35" s="9" t="s">
        <v>72</v>
      </c>
      <c r="C35" s="9">
        <v>39.7</v>
      </c>
      <c r="D35" s="9">
        <v>39.7</v>
      </c>
      <c r="E35" s="9">
        <v>29.85</v>
      </c>
      <c r="F35" s="9">
        <v>29.83869</v>
      </c>
      <c r="G35" s="9">
        <v>0</v>
      </c>
      <c r="H35" s="9">
        <v>29.83869</v>
      </c>
      <c r="I35" s="9">
        <v>0</v>
      </c>
      <c r="J35" s="9">
        <v>0</v>
      </c>
      <c r="K35" s="9">
        <f t="shared" si="0"/>
        <v>0.011310000000001708</v>
      </c>
      <c r="L35" s="9">
        <f t="shared" si="1"/>
        <v>9.861310000000003</v>
      </c>
      <c r="M35" s="9">
        <f t="shared" si="2"/>
        <v>99.96211055276382</v>
      </c>
      <c r="N35" s="9">
        <f t="shared" si="3"/>
        <v>9.861310000000003</v>
      </c>
      <c r="O35" s="9">
        <f t="shared" si="4"/>
        <v>0.011310000000001708</v>
      </c>
      <c r="P35" s="9">
        <f t="shared" si="5"/>
        <v>99.96211055276382</v>
      </c>
    </row>
    <row r="36" spans="1:16" ht="26.25">
      <c r="A36" s="8" t="s">
        <v>73</v>
      </c>
      <c r="B36" s="9" t="s">
        <v>74</v>
      </c>
      <c r="C36" s="9">
        <v>808</v>
      </c>
      <c r="D36" s="9">
        <v>808</v>
      </c>
      <c r="E36" s="9">
        <v>628</v>
      </c>
      <c r="F36" s="9">
        <v>438.29593</v>
      </c>
      <c r="G36" s="9">
        <v>0</v>
      </c>
      <c r="H36" s="9">
        <v>438.29593</v>
      </c>
      <c r="I36" s="9">
        <v>0</v>
      </c>
      <c r="J36" s="9">
        <v>73.33067</v>
      </c>
      <c r="K36" s="9">
        <f t="shared" si="0"/>
        <v>189.70407</v>
      </c>
      <c r="L36" s="9">
        <f t="shared" si="1"/>
        <v>369.70407</v>
      </c>
      <c r="M36" s="9">
        <f t="shared" si="2"/>
        <v>69.79234554140127</v>
      </c>
      <c r="N36" s="9">
        <f t="shared" si="3"/>
        <v>369.70407</v>
      </c>
      <c r="O36" s="9">
        <f t="shared" si="4"/>
        <v>189.70407</v>
      </c>
      <c r="P36" s="9">
        <f t="shared" si="5"/>
        <v>69.79234554140127</v>
      </c>
    </row>
    <row r="37" spans="1:16" ht="78.75">
      <c r="A37" s="8" t="s">
        <v>75</v>
      </c>
      <c r="B37" s="9" t="s">
        <v>211</v>
      </c>
      <c r="C37" s="9">
        <v>600</v>
      </c>
      <c r="D37" s="9">
        <v>1600</v>
      </c>
      <c r="E37" s="9">
        <v>468.04510000000005</v>
      </c>
      <c r="F37" s="9">
        <v>314.27832</v>
      </c>
      <c r="G37" s="9">
        <v>0</v>
      </c>
      <c r="H37" s="9">
        <v>314.27832</v>
      </c>
      <c r="I37" s="9">
        <v>0</v>
      </c>
      <c r="J37" s="9">
        <v>50.00692</v>
      </c>
      <c r="K37" s="9">
        <f t="shared" si="0"/>
        <v>153.76678000000004</v>
      </c>
      <c r="L37" s="9">
        <f t="shared" si="1"/>
        <v>1285.72168</v>
      </c>
      <c r="M37" s="9">
        <f t="shared" si="2"/>
        <v>67.14701638795064</v>
      </c>
      <c r="N37" s="9">
        <f t="shared" si="3"/>
        <v>1285.72168</v>
      </c>
      <c r="O37" s="9">
        <f t="shared" si="4"/>
        <v>153.76678000000004</v>
      </c>
      <c r="P37" s="9">
        <f t="shared" si="5"/>
        <v>67.14701638795064</v>
      </c>
    </row>
    <row r="38" spans="1:16" ht="78.75">
      <c r="A38" s="8" t="s">
        <v>76</v>
      </c>
      <c r="B38" s="9" t="s">
        <v>211</v>
      </c>
      <c r="C38" s="9">
        <v>2.85</v>
      </c>
      <c r="D38" s="9">
        <v>3.15</v>
      </c>
      <c r="E38" s="9">
        <v>3.0688299999999997</v>
      </c>
      <c r="F38" s="9">
        <v>3.0688299999999997</v>
      </c>
      <c r="G38" s="9">
        <v>0</v>
      </c>
      <c r="H38" s="9">
        <v>3.0688299999999997</v>
      </c>
      <c r="I38" s="9">
        <v>0</v>
      </c>
      <c r="J38" s="9">
        <v>0</v>
      </c>
      <c r="K38" s="9">
        <f aca="true" t="shared" si="6" ref="K38:K69">E38-F38</f>
        <v>0</v>
      </c>
      <c r="L38" s="9">
        <f aca="true" t="shared" si="7" ref="L38:L69">D38-F38</f>
        <v>0.08117000000000019</v>
      </c>
      <c r="M38" s="9">
        <f aca="true" t="shared" si="8" ref="M38:M69">IF(E38=0,0,(F38/E38)*100)</f>
        <v>100</v>
      </c>
      <c r="N38" s="9">
        <f aca="true" t="shared" si="9" ref="N38:N69">D38-H38</f>
        <v>0.08117000000000019</v>
      </c>
      <c r="O38" s="9">
        <f aca="true" t="shared" si="10" ref="O38:O69">E38-H38</f>
        <v>0</v>
      </c>
      <c r="P38" s="9">
        <f aca="true" t="shared" si="11" ref="P38:P69">IF(E38=0,0,(H38/E38)*100)</f>
        <v>100</v>
      </c>
    </row>
    <row r="39" spans="1:16" ht="12.75">
      <c r="A39" s="8" t="s">
        <v>77</v>
      </c>
      <c r="B39" s="9" t="s">
        <v>78</v>
      </c>
      <c r="C39" s="9">
        <v>500</v>
      </c>
      <c r="D39" s="9">
        <v>500</v>
      </c>
      <c r="E39" s="9">
        <v>377.80424</v>
      </c>
      <c r="F39" s="9">
        <v>377.80424</v>
      </c>
      <c r="G39" s="9">
        <v>0</v>
      </c>
      <c r="H39" s="9">
        <v>377.80424</v>
      </c>
      <c r="I39" s="9">
        <v>0</v>
      </c>
      <c r="J39" s="9">
        <v>0</v>
      </c>
      <c r="K39" s="9">
        <f t="shared" si="6"/>
        <v>0</v>
      </c>
      <c r="L39" s="9">
        <f t="shared" si="7"/>
        <v>122.19576</v>
      </c>
      <c r="M39" s="9">
        <f t="shared" si="8"/>
        <v>100</v>
      </c>
      <c r="N39" s="9">
        <f t="shared" si="9"/>
        <v>122.19576</v>
      </c>
      <c r="O39" s="9">
        <f t="shared" si="10"/>
        <v>0</v>
      </c>
      <c r="P39" s="9">
        <f t="shared" si="11"/>
        <v>100</v>
      </c>
    </row>
    <row r="40" spans="1:16" ht="26.25">
      <c r="A40" s="8" t="s">
        <v>79</v>
      </c>
      <c r="B40" s="9" t="s">
        <v>80</v>
      </c>
      <c r="C40" s="9">
        <v>480</v>
      </c>
      <c r="D40" s="9">
        <v>400</v>
      </c>
      <c r="E40" s="9">
        <v>293.71107</v>
      </c>
      <c r="F40" s="9">
        <v>293.71107</v>
      </c>
      <c r="G40" s="9">
        <v>0</v>
      </c>
      <c r="H40" s="9">
        <v>293.40075</v>
      </c>
      <c r="I40" s="9">
        <v>0.31032</v>
      </c>
      <c r="J40" s="9">
        <v>0</v>
      </c>
      <c r="K40" s="9">
        <f t="shared" si="6"/>
        <v>0</v>
      </c>
      <c r="L40" s="9">
        <f t="shared" si="7"/>
        <v>106.28893</v>
      </c>
      <c r="M40" s="9">
        <f t="shared" si="8"/>
        <v>100</v>
      </c>
      <c r="N40" s="9">
        <f t="shared" si="9"/>
        <v>106.59924999999998</v>
      </c>
      <c r="O40" s="9">
        <f t="shared" si="10"/>
        <v>0.31031999999999016</v>
      </c>
      <c r="P40" s="9">
        <f t="shared" si="11"/>
        <v>99.89434514674575</v>
      </c>
    </row>
    <row r="41" spans="1:16" ht="12.75">
      <c r="A41" s="8" t="s">
        <v>81</v>
      </c>
      <c r="B41" s="9" t="s">
        <v>82</v>
      </c>
      <c r="C41" s="9">
        <v>23128.5</v>
      </c>
      <c r="D41" s="9">
        <v>26968.5</v>
      </c>
      <c r="E41" s="9">
        <v>19577.68385</v>
      </c>
      <c r="F41" s="9">
        <v>19043.9046</v>
      </c>
      <c r="G41" s="9">
        <v>0</v>
      </c>
      <c r="H41" s="9">
        <v>19043.9046</v>
      </c>
      <c r="I41" s="9">
        <v>0</v>
      </c>
      <c r="J41" s="9">
        <v>0</v>
      </c>
      <c r="K41" s="9">
        <f t="shared" si="6"/>
        <v>533.7792499999996</v>
      </c>
      <c r="L41" s="9">
        <f t="shared" si="7"/>
        <v>7924.595399999998</v>
      </c>
      <c r="M41" s="9">
        <f t="shared" si="8"/>
        <v>97.27353218036566</v>
      </c>
      <c r="N41" s="9">
        <f t="shared" si="9"/>
        <v>7924.595399999998</v>
      </c>
      <c r="O41" s="9">
        <f t="shared" si="10"/>
        <v>533.7792499999996</v>
      </c>
      <c r="P41" s="9">
        <f t="shared" si="11"/>
        <v>97.27353218036566</v>
      </c>
    </row>
    <row r="42" spans="1:16" ht="26.25">
      <c r="A42" s="8" t="s">
        <v>83</v>
      </c>
      <c r="B42" s="9" t="s">
        <v>84</v>
      </c>
      <c r="C42" s="9">
        <v>2000</v>
      </c>
      <c r="D42" s="9">
        <v>1850</v>
      </c>
      <c r="E42" s="9">
        <v>1152.94213</v>
      </c>
      <c r="F42" s="9">
        <v>1152.94213</v>
      </c>
      <c r="G42" s="9">
        <v>0</v>
      </c>
      <c r="H42" s="9">
        <v>1152.94213</v>
      </c>
      <c r="I42" s="9">
        <v>0</v>
      </c>
      <c r="J42" s="9">
        <v>0</v>
      </c>
      <c r="K42" s="9">
        <f t="shared" si="6"/>
        <v>0</v>
      </c>
      <c r="L42" s="9">
        <f t="shared" si="7"/>
        <v>697.0578700000001</v>
      </c>
      <c r="M42" s="9">
        <f t="shared" si="8"/>
        <v>100</v>
      </c>
      <c r="N42" s="9">
        <f t="shared" si="9"/>
        <v>697.0578700000001</v>
      </c>
      <c r="O42" s="9">
        <f t="shared" si="10"/>
        <v>0</v>
      </c>
      <c r="P42" s="9">
        <f t="shared" si="11"/>
        <v>100</v>
      </c>
    </row>
    <row r="43" spans="1:16" ht="12.75">
      <c r="A43" s="8" t="s">
        <v>85</v>
      </c>
      <c r="B43" s="9" t="s">
        <v>86</v>
      </c>
      <c r="C43" s="9">
        <v>3900</v>
      </c>
      <c r="D43" s="9">
        <v>3900</v>
      </c>
      <c r="E43" s="9">
        <v>2922.7661000000003</v>
      </c>
      <c r="F43" s="9">
        <v>2922.7661000000003</v>
      </c>
      <c r="G43" s="9">
        <v>0</v>
      </c>
      <c r="H43" s="9">
        <v>2922.7661000000003</v>
      </c>
      <c r="I43" s="9">
        <v>0</v>
      </c>
      <c r="J43" s="9">
        <v>0</v>
      </c>
      <c r="K43" s="9">
        <f t="shared" si="6"/>
        <v>0</v>
      </c>
      <c r="L43" s="9">
        <f t="shared" si="7"/>
        <v>977.2338999999997</v>
      </c>
      <c r="M43" s="9">
        <f t="shared" si="8"/>
        <v>100</v>
      </c>
      <c r="N43" s="9">
        <f t="shared" si="9"/>
        <v>977.2338999999997</v>
      </c>
      <c r="O43" s="9">
        <f t="shared" si="10"/>
        <v>0</v>
      </c>
      <c r="P43" s="9">
        <f t="shared" si="11"/>
        <v>100</v>
      </c>
    </row>
    <row r="44" spans="1:16" ht="12.75">
      <c r="A44" s="8" t="s">
        <v>87</v>
      </c>
      <c r="B44" s="9" t="s">
        <v>88</v>
      </c>
      <c r="C44" s="9">
        <v>800</v>
      </c>
      <c r="D44" s="9">
        <v>740</v>
      </c>
      <c r="E44" s="9">
        <v>543.86685</v>
      </c>
      <c r="F44" s="9">
        <v>543.86685</v>
      </c>
      <c r="G44" s="9">
        <v>0</v>
      </c>
      <c r="H44" s="9">
        <v>543.5572500000001</v>
      </c>
      <c r="I44" s="9">
        <v>0.30960000000000004</v>
      </c>
      <c r="J44" s="9">
        <v>0</v>
      </c>
      <c r="K44" s="9">
        <f t="shared" si="6"/>
        <v>0</v>
      </c>
      <c r="L44" s="9">
        <f t="shared" si="7"/>
        <v>196.13315</v>
      </c>
      <c r="M44" s="9">
        <f t="shared" si="8"/>
        <v>100</v>
      </c>
      <c r="N44" s="9">
        <f t="shared" si="9"/>
        <v>196.44274999999993</v>
      </c>
      <c r="O44" s="9">
        <f t="shared" si="10"/>
        <v>0.30959999999993215</v>
      </c>
      <c r="P44" s="9">
        <f t="shared" si="11"/>
        <v>99.9430743021017</v>
      </c>
    </row>
    <row r="45" spans="1:16" ht="12.75">
      <c r="A45" s="8" t="s">
        <v>89</v>
      </c>
      <c r="B45" s="9" t="s">
        <v>90</v>
      </c>
      <c r="C45" s="9">
        <v>160</v>
      </c>
      <c r="D45" s="9">
        <v>90</v>
      </c>
      <c r="E45" s="9">
        <v>53.02</v>
      </c>
      <c r="F45" s="9">
        <v>53.02</v>
      </c>
      <c r="G45" s="9">
        <v>0</v>
      </c>
      <c r="H45" s="9">
        <v>53.02</v>
      </c>
      <c r="I45" s="9">
        <v>0</v>
      </c>
      <c r="J45" s="9">
        <v>0</v>
      </c>
      <c r="K45" s="9">
        <f t="shared" si="6"/>
        <v>0</v>
      </c>
      <c r="L45" s="9">
        <f t="shared" si="7"/>
        <v>36.98</v>
      </c>
      <c r="M45" s="9">
        <f t="shared" si="8"/>
        <v>100</v>
      </c>
      <c r="N45" s="9">
        <f t="shared" si="9"/>
        <v>36.98</v>
      </c>
      <c r="O45" s="9">
        <f t="shared" si="10"/>
        <v>0</v>
      </c>
      <c r="P45" s="9">
        <f t="shared" si="11"/>
        <v>100</v>
      </c>
    </row>
    <row r="46" spans="1:16" ht="26.25">
      <c r="A46" s="8" t="s">
        <v>91</v>
      </c>
      <c r="B46" s="9" t="s">
        <v>92</v>
      </c>
      <c r="C46" s="9">
        <v>3000</v>
      </c>
      <c r="D46" s="9">
        <v>4500</v>
      </c>
      <c r="E46" s="9">
        <v>2944.8794</v>
      </c>
      <c r="F46" s="9">
        <v>2944.8794</v>
      </c>
      <c r="G46" s="9">
        <v>0</v>
      </c>
      <c r="H46" s="9">
        <v>2944.8294</v>
      </c>
      <c r="I46" s="9">
        <v>0.05</v>
      </c>
      <c r="J46" s="9">
        <v>0</v>
      </c>
      <c r="K46" s="9">
        <f t="shared" si="6"/>
        <v>0</v>
      </c>
      <c r="L46" s="9">
        <f t="shared" si="7"/>
        <v>1555.1206000000002</v>
      </c>
      <c r="M46" s="9">
        <f t="shared" si="8"/>
        <v>100</v>
      </c>
      <c r="N46" s="9">
        <f t="shared" si="9"/>
        <v>1555.1706</v>
      </c>
      <c r="O46" s="9">
        <f t="shared" si="10"/>
        <v>0.04999999999972715</v>
      </c>
      <c r="P46" s="9">
        <f t="shared" si="11"/>
        <v>99.99830213760198</v>
      </c>
    </row>
    <row r="47" spans="1:16" ht="26.25">
      <c r="A47" s="8" t="s">
        <v>93</v>
      </c>
      <c r="B47" s="9" t="s">
        <v>94</v>
      </c>
      <c r="C47" s="9">
        <v>10823.6</v>
      </c>
      <c r="D47" s="9">
        <v>22199.6</v>
      </c>
      <c r="E47" s="9">
        <v>10745.489039999999</v>
      </c>
      <c r="F47" s="9">
        <v>9716.57825</v>
      </c>
      <c r="G47" s="9">
        <v>0</v>
      </c>
      <c r="H47" s="9">
        <v>9716.57825</v>
      </c>
      <c r="I47" s="9">
        <v>0</v>
      </c>
      <c r="J47" s="9">
        <v>3293.6472799999997</v>
      </c>
      <c r="K47" s="9">
        <f t="shared" si="6"/>
        <v>1028.910789999998</v>
      </c>
      <c r="L47" s="9">
        <f t="shared" si="7"/>
        <v>12483.021749999998</v>
      </c>
      <c r="M47" s="9">
        <f t="shared" si="8"/>
        <v>90.424718817637</v>
      </c>
      <c r="N47" s="9">
        <f t="shared" si="9"/>
        <v>12483.021749999998</v>
      </c>
      <c r="O47" s="9">
        <f t="shared" si="10"/>
        <v>1028.910789999998</v>
      </c>
      <c r="P47" s="9">
        <f t="shared" si="11"/>
        <v>90.424718817637</v>
      </c>
    </row>
    <row r="48" spans="1:16" ht="39">
      <c r="A48" s="8" t="s">
        <v>95</v>
      </c>
      <c r="B48" s="9" t="s">
        <v>96</v>
      </c>
      <c r="C48" s="9">
        <v>25.89</v>
      </c>
      <c r="D48" s="9">
        <v>28.546519999999997</v>
      </c>
      <c r="E48" s="9">
        <v>21.947640000000003</v>
      </c>
      <c r="F48" s="9">
        <v>21.947640000000003</v>
      </c>
      <c r="G48" s="9">
        <v>0</v>
      </c>
      <c r="H48" s="9">
        <v>21.947640000000003</v>
      </c>
      <c r="I48" s="9">
        <v>0</v>
      </c>
      <c r="J48" s="9">
        <v>13.94652</v>
      </c>
      <c r="K48" s="9">
        <f t="shared" si="6"/>
        <v>0</v>
      </c>
      <c r="L48" s="9">
        <f t="shared" si="7"/>
        <v>6.598879999999994</v>
      </c>
      <c r="M48" s="9">
        <f t="shared" si="8"/>
        <v>100</v>
      </c>
      <c r="N48" s="9">
        <f t="shared" si="9"/>
        <v>6.598879999999994</v>
      </c>
      <c r="O48" s="9">
        <f t="shared" si="10"/>
        <v>0</v>
      </c>
      <c r="P48" s="9">
        <f t="shared" si="11"/>
        <v>100</v>
      </c>
    </row>
    <row r="49" spans="1:16" ht="52.5">
      <c r="A49" s="8" t="s">
        <v>97</v>
      </c>
      <c r="B49" s="9" t="s">
        <v>98</v>
      </c>
      <c r="C49" s="9">
        <v>70</v>
      </c>
      <c r="D49" s="9">
        <v>170</v>
      </c>
      <c r="E49" s="9">
        <v>46.02943</v>
      </c>
      <c r="F49" s="9">
        <v>43.16343</v>
      </c>
      <c r="G49" s="9">
        <v>0</v>
      </c>
      <c r="H49" s="9">
        <v>43.16343</v>
      </c>
      <c r="I49" s="9">
        <v>0</v>
      </c>
      <c r="J49" s="9">
        <v>2.866</v>
      </c>
      <c r="K49" s="9">
        <f t="shared" si="6"/>
        <v>2.8659999999999997</v>
      </c>
      <c r="L49" s="9">
        <f t="shared" si="7"/>
        <v>126.83657</v>
      </c>
      <c r="M49" s="9">
        <f t="shared" si="8"/>
        <v>93.7735487925877</v>
      </c>
      <c r="N49" s="9">
        <f t="shared" si="9"/>
        <v>126.83657</v>
      </c>
      <c r="O49" s="9">
        <f t="shared" si="10"/>
        <v>2.8659999999999997</v>
      </c>
      <c r="P49" s="9">
        <f t="shared" si="11"/>
        <v>93.7735487925877</v>
      </c>
    </row>
    <row r="50" spans="1:16" ht="26.25">
      <c r="A50" s="8" t="s">
        <v>99</v>
      </c>
      <c r="B50" s="9" t="s">
        <v>100</v>
      </c>
      <c r="C50" s="9">
        <v>6.7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f t="shared" si="6"/>
        <v>0</v>
      </c>
      <c r="L50" s="9">
        <f t="shared" si="7"/>
        <v>0</v>
      </c>
      <c r="M50" s="9">
        <f t="shared" si="8"/>
        <v>0</v>
      </c>
      <c r="N50" s="9">
        <f t="shared" si="9"/>
        <v>0</v>
      </c>
      <c r="O50" s="9">
        <f t="shared" si="10"/>
        <v>0</v>
      </c>
      <c r="P50" s="9">
        <f t="shared" si="11"/>
        <v>0</v>
      </c>
    </row>
    <row r="51" spans="1:16" ht="12.75">
      <c r="A51" s="8" t="s">
        <v>101</v>
      </c>
      <c r="B51" s="9" t="s">
        <v>102</v>
      </c>
      <c r="C51" s="9">
        <v>500</v>
      </c>
      <c r="D51" s="9">
        <v>657.2</v>
      </c>
      <c r="E51" s="9">
        <v>657.2</v>
      </c>
      <c r="F51" s="9">
        <v>252.906</v>
      </c>
      <c r="G51" s="9">
        <v>0</v>
      </c>
      <c r="H51" s="9">
        <v>252.906</v>
      </c>
      <c r="I51" s="9">
        <v>0</v>
      </c>
      <c r="J51" s="9">
        <v>16.758</v>
      </c>
      <c r="K51" s="9">
        <f t="shared" si="6"/>
        <v>404.29400000000004</v>
      </c>
      <c r="L51" s="9">
        <f t="shared" si="7"/>
        <v>404.29400000000004</v>
      </c>
      <c r="M51" s="9">
        <f t="shared" si="8"/>
        <v>38.482349360925134</v>
      </c>
      <c r="N51" s="9">
        <f t="shared" si="9"/>
        <v>404.29400000000004</v>
      </c>
      <c r="O51" s="9">
        <f t="shared" si="10"/>
        <v>404.29400000000004</v>
      </c>
      <c r="P51" s="9">
        <f t="shared" si="11"/>
        <v>38.482349360925134</v>
      </c>
    </row>
    <row r="52" spans="1:16" ht="26.25">
      <c r="A52" s="8" t="s">
        <v>103</v>
      </c>
      <c r="B52" s="9" t="s">
        <v>104</v>
      </c>
      <c r="C52" s="9">
        <v>1801.5</v>
      </c>
      <c r="D52" s="9">
        <v>1621.5</v>
      </c>
      <c r="E52" s="9">
        <v>1168.1562800000002</v>
      </c>
      <c r="F52" s="9">
        <v>1168.1562800000002</v>
      </c>
      <c r="G52" s="9">
        <v>0</v>
      </c>
      <c r="H52" s="9">
        <v>1168.1562800000002</v>
      </c>
      <c r="I52" s="9">
        <v>0</v>
      </c>
      <c r="J52" s="9">
        <v>0</v>
      </c>
      <c r="K52" s="9">
        <f t="shared" si="6"/>
        <v>0</v>
      </c>
      <c r="L52" s="9">
        <f t="shared" si="7"/>
        <v>453.34371999999985</v>
      </c>
      <c r="M52" s="9">
        <f t="shared" si="8"/>
        <v>100</v>
      </c>
      <c r="N52" s="9">
        <f t="shared" si="9"/>
        <v>453.34371999999985</v>
      </c>
      <c r="O52" s="9">
        <f t="shared" si="10"/>
        <v>0</v>
      </c>
      <c r="P52" s="9">
        <f t="shared" si="11"/>
        <v>100</v>
      </c>
    </row>
    <row r="53" spans="1:16" ht="26.25">
      <c r="A53" s="8" t="s">
        <v>105</v>
      </c>
      <c r="B53" s="9" t="s">
        <v>106</v>
      </c>
      <c r="C53" s="9">
        <v>66.9</v>
      </c>
      <c r="D53" s="9">
        <v>66.9</v>
      </c>
      <c r="E53" s="9">
        <v>49.67</v>
      </c>
      <c r="F53" s="9">
        <v>31.029</v>
      </c>
      <c r="G53" s="9">
        <v>0</v>
      </c>
      <c r="H53" s="9">
        <v>31.029</v>
      </c>
      <c r="I53" s="9">
        <v>0</v>
      </c>
      <c r="J53" s="9">
        <v>0</v>
      </c>
      <c r="K53" s="9">
        <f t="shared" si="6"/>
        <v>18.641000000000002</v>
      </c>
      <c r="L53" s="9">
        <f t="shared" si="7"/>
        <v>35.87100000000001</v>
      </c>
      <c r="M53" s="9">
        <f t="shared" si="8"/>
        <v>62.470304006442525</v>
      </c>
      <c r="N53" s="9">
        <f t="shared" si="9"/>
        <v>35.87100000000001</v>
      </c>
      <c r="O53" s="9">
        <f t="shared" si="10"/>
        <v>18.641000000000002</v>
      </c>
      <c r="P53" s="9">
        <f t="shared" si="11"/>
        <v>62.470304006442525</v>
      </c>
    </row>
    <row r="54" spans="1:16" ht="26.25">
      <c r="A54" s="8" t="s">
        <v>107</v>
      </c>
      <c r="B54" s="9" t="s">
        <v>108</v>
      </c>
      <c r="C54" s="9">
        <v>485</v>
      </c>
      <c r="D54" s="9">
        <v>559.3</v>
      </c>
      <c r="E54" s="9">
        <v>486.6</v>
      </c>
      <c r="F54" s="9">
        <v>374.22261</v>
      </c>
      <c r="G54" s="9">
        <v>0</v>
      </c>
      <c r="H54" s="9">
        <v>374.22258</v>
      </c>
      <c r="I54" s="9">
        <v>3E-05</v>
      </c>
      <c r="J54" s="9">
        <v>0</v>
      </c>
      <c r="K54" s="9">
        <f t="shared" si="6"/>
        <v>112.37739000000005</v>
      </c>
      <c r="L54" s="9">
        <f t="shared" si="7"/>
        <v>185.07738999999998</v>
      </c>
      <c r="M54" s="9">
        <f t="shared" si="8"/>
        <v>76.90559186189888</v>
      </c>
      <c r="N54" s="9">
        <f t="shared" si="9"/>
        <v>185.07741999999996</v>
      </c>
      <c r="O54" s="9">
        <f t="shared" si="10"/>
        <v>112.37742000000003</v>
      </c>
      <c r="P54" s="9">
        <f t="shared" si="11"/>
        <v>76.90558569667077</v>
      </c>
    </row>
    <row r="55" spans="1:16" ht="26.25">
      <c r="A55" s="8" t="s">
        <v>109</v>
      </c>
      <c r="B55" s="9" t="s">
        <v>110</v>
      </c>
      <c r="C55" s="9">
        <v>5</v>
      </c>
      <c r="D55" s="9">
        <v>5</v>
      </c>
      <c r="E55" s="9">
        <v>4.8</v>
      </c>
      <c r="F55" s="9">
        <v>4.7961</v>
      </c>
      <c r="G55" s="9">
        <v>0</v>
      </c>
      <c r="H55" s="9">
        <v>4.7961</v>
      </c>
      <c r="I55" s="9">
        <v>0</v>
      </c>
      <c r="J55" s="9">
        <v>0</v>
      </c>
      <c r="K55" s="9">
        <f t="shared" si="6"/>
        <v>0.0038999999999997925</v>
      </c>
      <c r="L55" s="9">
        <f t="shared" si="7"/>
        <v>0.20389999999999997</v>
      </c>
      <c r="M55" s="9">
        <f t="shared" si="8"/>
        <v>99.91875</v>
      </c>
      <c r="N55" s="9">
        <f t="shared" si="9"/>
        <v>0.20389999999999997</v>
      </c>
      <c r="O55" s="9">
        <f t="shared" si="10"/>
        <v>0.0038999999999997925</v>
      </c>
      <c r="P55" s="9">
        <f t="shared" si="11"/>
        <v>99.91875</v>
      </c>
    </row>
    <row r="56" spans="1:16" ht="26.25">
      <c r="A56" s="8" t="s">
        <v>111</v>
      </c>
      <c r="B56" s="9" t="s">
        <v>112</v>
      </c>
      <c r="C56" s="9">
        <v>5</v>
      </c>
      <c r="D56" s="9">
        <v>5</v>
      </c>
      <c r="E56" s="9">
        <v>5</v>
      </c>
      <c r="F56" s="9">
        <v>4.1</v>
      </c>
      <c r="G56" s="9">
        <v>0</v>
      </c>
      <c r="H56" s="9">
        <v>4.1</v>
      </c>
      <c r="I56" s="9">
        <v>0</v>
      </c>
      <c r="J56" s="9">
        <v>0</v>
      </c>
      <c r="K56" s="9">
        <f t="shared" si="6"/>
        <v>0.9000000000000004</v>
      </c>
      <c r="L56" s="9">
        <f t="shared" si="7"/>
        <v>0.9000000000000004</v>
      </c>
      <c r="M56" s="9">
        <f t="shared" si="8"/>
        <v>82</v>
      </c>
      <c r="N56" s="9">
        <f t="shared" si="9"/>
        <v>0.9000000000000004</v>
      </c>
      <c r="O56" s="9">
        <f t="shared" si="10"/>
        <v>0.9000000000000004</v>
      </c>
      <c r="P56" s="9">
        <f t="shared" si="11"/>
        <v>82</v>
      </c>
    </row>
    <row r="57" spans="1:16" ht="66">
      <c r="A57" s="8" t="s">
        <v>113</v>
      </c>
      <c r="B57" s="9" t="s">
        <v>114</v>
      </c>
      <c r="C57" s="9">
        <v>70</v>
      </c>
      <c r="D57" s="9">
        <v>70</v>
      </c>
      <c r="E57" s="9">
        <v>70</v>
      </c>
      <c r="F57" s="9">
        <v>11.442</v>
      </c>
      <c r="G57" s="9">
        <v>0</v>
      </c>
      <c r="H57" s="9">
        <v>11.442</v>
      </c>
      <c r="I57" s="9">
        <v>0</v>
      </c>
      <c r="J57" s="9">
        <v>0</v>
      </c>
      <c r="K57" s="9">
        <f t="shared" si="6"/>
        <v>58.558</v>
      </c>
      <c r="L57" s="9">
        <f t="shared" si="7"/>
        <v>58.558</v>
      </c>
      <c r="M57" s="9">
        <f t="shared" si="8"/>
        <v>16.345714285714287</v>
      </c>
      <c r="N57" s="9">
        <f t="shared" si="9"/>
        <v>58.558</v>
      </c>
      <c r="O57" s="9">
        <f t="shared" si="10"/>
        <v>58.558</v>
      </c>
      <c r="P57" s="9">
        <f t="shared" si="11"/>
        <v>16.345714285714287</v>
      </c>
    </row>
    <row r="58" spans="1:16" ht="26.25">
      <c r="A58" s="8" t="s">
        <v>115</v>
      </c>
      <c r="B58" s="9" t="s">
        <v>116</v>
      </c>
      <c r="C58" s="9">
        <v>3800</v>
      </c>
      <c r="D58" s="9">
        <v>3962.6</v>
      </c>
      <c r="E58" s="9">
        <v>3566.8</v>
      </c>
      <c r="F58" s="9">
        <v>2620.0222200000007</v>
      </c>
      <c r="G58" s="9">
        <v>0</v>
      </c>
      <c r="H58" s="9">
        <v>2620.0222200000007</v>
      </c>
      <c r="I58" s="9">
        <v>0</v>
      </c>
      <c r="J58" s="9">
        <v>0</v>
      </c>
      <c r="K58" s="9">
        <f t="shared" si="6"/>
        <v>946.7777799999994</v>
      </c>
      <c r="L58" s="9">
        <f t="shared" si="7"/>
        <v>1342.5777799999992</v>
      </c>
      <c r="M58" s="9">
        <f t="shared" si="8"/>
        <v>73.45582090389145</v>
      </c>
      <c r="N58" s="9">
        <f t="shared" si="9"/>
        <v>1342.5777799999992</v>
      </c>
      <c r="O58" s="9">
        <f t="shared" si="10"/>
        <v>946.7777799999994</v>
      </c>
      <c r="P58" s="9">
        <f t="shared" si="11"/>
        <v>73.45582090389145</v>
      </c>
    </row>
    <row r="59" spans="1:16" ht="66">
      <c r="A59" s="8" t="s">
        <v>117</v>
      </c>
      <c r="B59" s="9" t="s">
        <v>118</v>
      </c>
      <c r="C59" s="9">
        <v>400</v>
      </c>
      <c r="D59" s="9">
        <v>405</v>
      </c>
      <c r="E59" s="9">
        <v>375</v>
      </c>
      <c r="F59" s="9">
        <v>305.00799</v>
      </c>
      <c r="G59" s="9">
        <v>0</v>
      </c>
      <c r="H59" s="9">
        <v>304.82848</v>
      </c>
      <c r="I59" s="9">
        <v>0.17951</v>
      </c>
      <c r="J59" s="9">
        <v>0</v>
      </c>
      <c r="K59" s="9">
        <f t="shared" si="6"/>
        <v>69.99201</v>
      </c>
      <c r="L59" s="9">
        <f t="shared" si="7"/>
        <v>99.99201</v>
      </c>
      <c r="M59" s="9">
        <f t="shared" si="8"/>
        <v>81.335464</v>
      </c>
      <c r="N59" s="9">
        <f t="shared" si="9"/>
        <v>100.17151999999999</v>
      </c>
      <c r="O59" s="9">
        <f t="shared" si="10"/>
        <v>70.17151999999999</v>
      </c>
      <c r="P59" s="9">
        <f t="shared" si="11"/>
        <v>81.28759466666668</v>
      </c>
    </row>
    <row r="60" spans="1:16" ht="26.25">
      <c r="A60" s="8" t="s">
        <v>119</v>
      </c>
      <c r="B60" s="9" t="s">
        <v>120</v>
      </c>
      <c r="C60" s="9">
        <v>1200</v>
      </c>
      <c r="D60" s="9">
        <v>1315.5</v>
      </c>
      <c r="E60" s="9">
        <v>1220.895</v>
      </c>
      <c r="F60" s="9">
        <v>894.5658800000002</v>
      </c>
      <c r="G60" s="9">
        <v>0</v>
      </c>
      <c r="H60" s="9">
        <v>894.5658800000002</v>
      </c>
      <c r="I60" s="9">
        <v>0</v>
      </c>
      <c r="J60" s="9">
        <v>0</v>
      </c>
      <c r="K60" s="9">
        <f t="shared" si="6"/>
        <v>326.32911999999976</v>
      </c>
      <c r="L60" s="9">
        <f t="shared" si="7"/>
        <v>420.9341199999998</v>
      </c>
      <c r="M60" s="9">
        <f t="shared" si="8"/>
        <v>73.27131981046693</v>
      </c>
      <c r="N60" s="9">
        <f t="shared" si="9"/>
        <v>420.9341199999998</v>
      </c>
      <c r="O60" s="9">
        <f t="shared" si="10"/>
        <v>326.32911999999976</v>
      </c>
      <c r="P60" s="9">
        <f t="shared" si="11"/>
        <v>73.27131981046693</v>
      </c>
    </row>
    <row r="61" spans="1:16" ht="78.75">
      <c r="A61" s="8" t="s">
        <v>121</v>
      </c>
      <c r="B61" s="9" t="s">
        <v>122</v>
      </c>
      <c r="C61" s="9">
        <v>165</v>
      </c>
      <c r="D61" s="9">
        <v>345</v>
      </c>
      <c r="E61" s="9">
        <v>345</v>
      </c>
      <c r="F61" s="9">
        <v>179.64613</v>
      </c>
      <c r="G61" s="9">
        <v>0</v>
      </c>
      <c r="H61" s="9">
        <v>179.64613</v>
      </c>
      <c r="I61" s="9">
        <v>0</v>
      </c>
      <c r="J61" s="9">
        <v>2.28721</v>
      </c>
      <c r="K61" s="9">
        <f t="shared" si="6"/>
        <v>165.35387</v>
      </c>
      <c r="L61" s="9">
        <f t="shared" si="7"/>
        <v>165.35387</v>
      </c>
      <c r="M61" s="9">
        <f t="shared" si="8"/>
        <v>52.07134202898551</v>
      </c>
      <c r="N61" s="9">
        <f t="shared" si="9"/>
        <v>165.35387</v>
      </c>
      <c r="O61" s="9">
        <f t="shared" si="10"/>
        <v>165.35387</v>
      </c>
      <c r="P61" s="9">
        <f t="shared" si="11"/>
        <v>52.07134202898551</v>
      </c>
    </row>
    <row r="62" spans="1:16" ht="26.25">
      <c r="A62" s="8" t="s">
        <v>123</v>
      </c>
      <c r="B62" s="9" t="s">
        <v>124</v>
      </c>
      <c r="C62" s="9">
        <v>55.5</v>
      </c>
      <c r="D62" s="9">
        <v>55.5</v>
      </c>
      <c r="E62" s="9">
        <v>41.1</v>
      </c>
      <c r="F62" s="9">
        <v>23.70448</v>
      </c>
      <c r="G62" s="9">
        <v>0</v>
      </c>
      <c r="H62" s="9">
        <v>23.70448</v>
      </c>
      <c r="I62" s="9">
        <v>0</v>
      </c>
      <c r="J62" s="9">
        <v>0</v>
      </c>
      <c r="K62" s="9">
        <f t="shared" si="6"/>
        <v>17.39552</v>
      </c>
      <c r="L62" s="9">
        <f t="shared" si="7"/>
        <v>31.79552</v>
      </c>
      <c r="M62" s="9">
        <f t="shared" si="8"/>
        <v>57.67513381995134</v>
      </c>
      <c r="N62" s="9">
        <f t="shared" si="9"/>
        <v>31.79552</v>
      </c>
      <c r="O62" s="9">
        <f t="shared" si="10"/>
        <v>17.39552</v>
      </c>
      <c r="P62" s="9">
        <f t="shared" si="11"/>
        <v>57.67513381995134</v>
      </c>
    </row>
    <row r="63" spans="1:16" ht="26.25">
      <c r="A63" s="8" t="s">
        <v>125</v>
      </c>
      <c r="B63" s="9" t="s">
        <v>126</v>
      </c>
      <c r="C63" s="9">
        <v>9012</v>
      </c>
      <c r="D63" s="9">
        <v>7812</v>
      </c>
      <c r="E63" s="9">
        <v>5673.1901</v>
      </c>
      <c r="F63" s="9">
        <v>5673.1901</v>
      </c>
      <c r="G63" s="9">
        <v>0</v>
      </c>
      <c r="H63" s="9">
        <v>5673.1901</v>
      </c>
      <c r="I63" s="9">
        <v>0</v>
      </c>
      <c r="J63" s="9">
        <v>0</v>
      </c>
      <c r="K63" s="9">
        <f t="shared" si="6"/>
        <v>0</v>
      </c>
      <c r="L63" s="9">
        <f t="shared" si="7"/>
        <v>2138.8099</v>
      </c>
      <c r="M63" s="9">
        <f t="shared" si="8"/>
        <v>100</v>
      </c>
      <c r="N63" s="9">
        <f t="shared" si="9"/>
        <v>2138.8099</v>
      </c>
      <c r="O63" s="9">
        <f t="shared" si="10"/>
        <v>0</v>
      </c>
      <c r="P63" s="9">
        <f t="shared" si="11"/>
        <v>100</v>
      </c>
    </row>
    <row r="64" spans="1:16" ht="12.75">
      <c r="A64" s="6" t="s">
        <v>127</v>
      </c>
      <c r="B64" s="7" t="s">
        <v>128</v>
      </c>
      <c r="C64" s="7">
        <v>12814</v>
      </c>
      <c r="D64" s="7">
        <v>11515.35</v>
      </c>
      <c r="E64" s="7">
        <v>10915.35</v>
      </c>
      <c r="F64" s="7">
        <v>9224.36306</v>
      </c>
      <c r="G64" s="7">
        <v>0</v>
      </c>
      <c r="H64" s="7">
        <v>9224.36306</v>
      </c>
      <c r="I64" s="7">
        <v>0</v>
      </c>
      <c r="J64" s="7">
        <v>0</v>
      </c>
      <c r="K64" s="7">
        <f t="shared" si="6"/>
        <v>1690.9869400000007</v>
      </c>
      <c r="L64" s="7">
        <f t="shared" si="7"/>
        <v>2290.9869400000007</v>
      </c>
      <c r="M64" s="7">
        <f t="shared" si="8"/>
        <v>84.50817481803148</v>
      </c>
      <c r="N64" s="7">
        <f t="shared" si="9"/>
        <v>2290.9869400000007</v>
      </c>
      <c r="O64" s="7">
        <f t="shared" si="10"/>
        <v>1690.9869400000007</v>
      </c>
      <c r="P64" s="7">
        <f t="shared" si="11"/>
        <v>84.50817481803148</v>
      </c>
    </row>
    <row r="65" spans="1:16" ht="39">
      <c r="A65" s="8" t="s">
        <v>129</v>
      </c>
      <c r="B65" s="9" t="s">
        <v>130</v>
      </c>
      <c r="C65" s="9">
        <v>165</v>
      </c>
      <c r="D65" s="9">
        <v>199.235</v>
      </c>
      <c r="E65" s="9">
        <v>199.235</v>
      </c>
      <c r="F65" s="9">
        <v>153.93684</v>
      </c>
      <c r="G65" s="9">
        <v>0</v>
      </c>
      <c r="H65" s="9">
        <v>153.93684</v>
      </c>
      <c r="I65" s="9">
        <v>0</v>
      </c>
      <c r="J65" s="9">
        <v>0</v>
      </c>
      <c r="K65" s="9">
        <f t="shared" si="6"/>
        <v>45.298160000000024</v>
      </c>
      <c r="L65" s="9">
        <f t="shared" si="7"/>
        <v>45.298160000000024</v>
      </c>
      <c r="M65" s="9">
        <f t="shared" si="8"/>
        <v>77.26395462644614</v>
      </c>
      <c r="N65" s="9">
        <f t="shared" si="9"/>
        <v>45.298160000000024</v>
      </c>
      <c r="O65" s="9">
        <f t="shared" si="10"/>
        <v>45.298160000000024</v>
      </c>
      <c r="P65" s="9">
        <f t="shared" si="11"/>
        <v>77.26395462644614</v>
      </c>
    </row>
    <row r="66" spans="1:16" ht="12.75">
      <c r="A66" s="8" t="s">
        <v>131</v>
      </c>
      <c r="B66" s="9" t="s">
        <v>132</v>
      </c>
      <c r="C66" s="9">
        <v>12649</v>
      </c>
      <c r="D66" s="9">
        <v>11316.115</v>
      </c>
      <c r="E66" s="9">
        <v>10716.115</v>
      </c>
      <c r="F66" s="9">
        <v>9070.42622</v>
      </c>
      <c r="G66" s="9">
        <v>0</v>
      </c>
      <c r="H66" s="9">
        <v>9070.42622</v>
      </c>
      <c r="I66" s="9">
        <v>0</v>
      </c>
      <c r="J66" s="9">
        <v>0</v>
      </c>
      <c r="K66" s="9">
        <f t="shared" si="6"/>
        <v>1645.6887800000004</v>
      </c>
      <c r="L66" s="9">
        <f t="shared" si="7"/>
        <v>2245.6887800000004</v>
      </c>
      <c r="M66" s="9">
        <f t="shared" si="8"/>
        <v>84.64286002903104</v>
      </c>
      <c r="N66" s="9">
        <f t="shared" si="9"/>
        <v>2245.6887800000004</v>
      </c>
      <c r="O66" s="9">
        <f t="shared" si="10"/>
        <v>1645.6887800000004</v>
      </c>
      <c r="P66" s="9">
        <f t="shared" si="11"/>
        <v>84.64286002903104</v>
      </c>
    </row>
    <row r="67" spans="1:16" ht="12.75">
      <c r="A67" s="6" t="s">
        <v>133</v>
      </c>
      <c r="B67" s="7" t="s">
        <v>134</v>
      </c>
      <c r="C67" s="7">
        <v>10055</v>
      </c>
      <c r="D67" s="7">
        <v>11266.64</v>
      </c>
      <c r="E67" s="7">
        <v>11137.02</v>
      </c>
      <c r="F67" s="7">
        <v>8021.09189</v>
      </c>
      <c r="G67" s="7">
        <v>0</v>
      </c>
      <c r="H67" s="7">
        <v>8019.772950000001</v>
      </c>
      <c r="I67" s="7">
        <v>1.31894</v>
      </c>
      <c r="J67" s="7">
        <v>2.85989</v>
      </c>
      <c r="K67" s="7">
        <f t="shared" si="6"/>
        <v>3115.9281100000007</v>
      </c>
      <c r="L67" s="7">
        <f t="shared" si="7"/>
        <v>3245.5481099999997</v>
      </c>
      <c r="M67" s="7">
        <f t="shared" si="8"/>
        <v>72.02188637534995</v>
      </c>
      <c r="N67" s="7">
        <f t="shared" si="9"/>
        <v>3246.867049999998</v>
      </c>
      <c r="O67" s="7">
        <f t="shared" si="10"/>
        <v>3117.247049999999</v>
      </c>
      <c r="P67" s="7">
        <f t="shared" si="11"/>
        <v>72.01004353049561</v>
      </c>
    </row>
    <row r="68" spans="1:16" ht="26.25">
      <c r="A68" s="8" t="s">
        <v>135</v>
      </c>
      <c r="B68" s="9" t="s">
        <v>136</v>
      </c>
      <c r="C68" s="9">
        <v>55</v>
      </c>
      <c r="D68" s="9">
        <v>55</v>
      </c>
      <c r="E68" s="9">
        <v>55</v>
      </c>
      <c r="F68" s="9">
        <v>49.7538</v>
      </c>
      <c r="G68" s="9">
        <v>0</v>
      </c>
      <c r="H68" s="9">
        <v>49.7538</v>
      </c>
      <c r="I68" s="9">
        <v>0</v>
      </c>
      <c r="J68" s="9">
        <v>0</v>
      </c>
      <c r="K68" s="9">
        <f t="shared" si="6"/>
        <v>5.246200000000002</v>
      </c>
      <c r="L68" s="9">
        <f t="shared" si="7"/>
        <v>5.246200000000002</v>
      </c>
      <c r="M68" s="9">
        <f t="shared" si="8"/>
        <v>90.46145454545454</v>
      </c>
      <c r="N68" s="9">
        <f t="shared" si="9"/>
        <v>5.246200000000002</v>
      </c>
      <c r="O68" s="9">
        <f t="shared" si="10"/>
        <v>5.246200000000002</v>
      </c>
      <c r="P68" s="9">
        <f t="shared" si="11"/>
        <v>90.46145454545454</v>
      </c>
    </row>
    <row r="69" spans="1:16" ht="12.75">
      <c r="A69" s="8" t="s">
        <v>137</v>
      </c>
      <c r="B69" s="9" t="s">
        <v>138</v>
      </c>
      <c r="C69" s="9">
        <v>1500</v>
      </c>
      <c r="D69" s="9">
        <v>1742.9</v>
      </c>
      <c r="E69" s="9">
        <v>1684.3</v>
      </c>
      <c r="F69" s="9">
        <v>1163.49017</v>
      </c>
      <c r="G69" s="9">
        <v>0</v>
      </c>
      <c r="H69" s="9">
        <v>1163.33199</v>
      </c>
      <c r="I69" s="9">
        <v>0.15818</v>
      </c>
      <c r="J69" s="9">
        <v>0.15818</v>
      </c>
      <c r="K69" s="9">
        <f t="shared" si="6"/>
        <v>520.8098299999999</v>
      </c>
      <c r="L69" s="9">
        <f t="shared" si="7"/>
        <v>579.40983</v>
      </c>
      <c r="M69" s="9">
        <f t="shared" si="8"/>
        <v>69.07855904530072</v>
      </c>
      <c r="N69" s="9">
        <f t="shared" si="9"/>
        <v>579.5680100000002</v>
      </c>
      <c r="O69" s="9">
        <f t="shared" si="10"/>
        <v>520.96801</v>
      </c>
      <c r="P69" s="9">
        <f t="shared" si="11"/>
        <v>69.0691676067209</v>
      </c>
    </row>
    <row r="70" spans="1:16" ht="12.75">
      <c r="A70" s="8" t="s">
        <v>139</v>
      </c>
      <c r="B70" s="9" t="s">
        <v>140</v>
      </c>
      <c r="C70" s="9">
        <v>1050</v>
      </c>
      <c r="D70" s="9">
        <v>1387.9</v>
      </c>
      <c r="E70" s="9">
        <v>1370</v>
      </c>
      <c r="F70" s="9">
        <v>832.6268100000001</v>
      </c>
      <c r="G70" s="9">
        <v>0</v>
      </c>
      <c r="H70" s="9">
        <v>832.4603600000002</v>
      </c>
      <c r="I70" s="9">
        <v>0.16645</v>
      </c>
      <c r="J70" s="9">
        <v>0.16675</v>
      </c>
      <c r="K70" s="9">
        <f aca="true" t="shared" si="12" ref="K70:K91">E70-F70</f>
        <v>537.3731899999999</v>
      </c>
      <c r="L70" s="9">
        <f aca="true" t="shared" si="13" ref="L70:L91">D70-F70</f>
        <v>555.27319</v>
      </c>
      <c r="M70" s="9">
        <f aca="true" t="shared" si="14" ref="M70:M91">IF(E70=0,0,(F70/E70)*100)</f>
        <v>60.775679562043806</v>
      </c>
      <c r="N70" s="9">
        <f aca="true" t="shared" si="15" ref="N70:N91">D70-H70</f>
        <v>555.4396399999999</v>
      </c>
      <c r="O70" s="9">
        <f aca="true" t="shared" si="16" ref="O70:O91">E70-H70</f>
        <v>537.5396399999998</v>
      </c>
      <c r="P70" s="9">
        <f aca="true" t="shared" si="17" ref="P70:P91">IF(E70=0,0,(H70/E70)*100)</f>
        <v>60.76352992700731</v>
      </c>
    </row>
    <row r="71" spans="1:16" ht="26.25">
      <c r="A71" s="8" t="s">
        <v>141</v>
      </c>
      <c r="B71" s="9" t="s">
        <v>142</v>
      </c>
      <c r="C71" s="9">
        <v>2250</v>
      </c>
      <c r="D71" s="9">
        <v>2456</v>
      </c>
      <c r="E71" s="9">
        <v>2449.7</v>
      </c>
      <c r="F71" s="9">
        <v>1842.3969200000001</v>
      </c>
      <c r="G71" s="9">
        <v>0</v>
      </c>
      <c r="H71" s="9">
        <v>1841.7872900000002</v>
      </c>
      <c r="I71" s="9">
        <v>0.60963</v>
      </c>
      <c r="J71" s="9">
        <v>2.15028</v>
      </c>
      <c r="K71" s="9">
        <f t="shared" si="12"/>
        <v>607.3030799999997</v>
      </c>
      <c r="L71" s="9">
        <f t="shared" si="13"/>
        <v>613.6030799999999</v>
      </c>
      <c r="M71" s="9">
        <f t="shared" si="14"/>
        <v>75.20908356125241</v>
      </c>
      <c r="N71" s="9">
        <f t="shared" si="15"/>
        <v>614.2127099999998</v>
      </c>
      <c r="O71" s="9">
        <f t="shared" si="16"/>
        <v>607.9127099999996</v>
      </c>
      <c r="P71" s="9">
        <f t="shared" si="17"/>
        <v>75.18419765685596</v>
      </c>
    </row>
    <row r="72" spans="1:16" ht="12.75">
      <c r="A72" s="8" t="s">
        <v>143</v>
      </c>
      <c r="B72" s="9" t="s">
        <v>144</v>
      </c>
      <c r="C72" s="9">
        <v>5200</v>
      </c>
      <c r="D72" s="9">
        <v>5624.84</v>
      </c>
      <c r="E72" s="9">
        <v>5578.02</v>
      </c>
      <c r="F72" s="9">
        <v>4132.82419</v>
      </c>
      <c r="G72" s="9">
        <v>0</v>
      </c>
      <c r="H72" s="9">
        <v>4132.43951</v>
      </c>
      <c r="I72" s="9">
        <v>0.3846800000000001</v>
      </c>
      <c r="J72" s="9">
        <v>0.3846800000000001</v>
      </c>
      <c r="K72" s="9">
        <f t="shared" si="12"/>
        <v>1445.1958100000002</v>
      </c>
      <c r="L72" s="9">
        <f t="shared" si="13"/>
        <v>1492.0158099999999</v>
      </c>
      <c r="M72" s="9">
        <f t="shared" si="14"/>
        <v>74.09124008160602</v>
      </c>
      <c r="N72" s="9">
        <f t="shared" si="15"/>
        <v>1492.40049</v>
      </c>
      <c r="O72" s="9">
        <f t="shared" si="16"/>
        <v>1445.5804900000003</v>
      </c>
      <c r="P72" s="9">
        <f t="shared" si="17"/>
        <v>74.08434372770266</v>
      </c>
    </row>
    <row r="73" spans="1:16" ht="12.75">
      <c r="A73" s="6" t="s">
        <v>145</v>
      </c>
      <c r="B73" s="7" t="s">
        <v>146</v>
      </c>
      <c r="C73" s="7">
        <v>400</v>
      </c>
      <c r="D73" s="7">
        <v>400</v>
      </c>
      <c r="E73" s="7">
        <v>290</v>
      </c>
      <c r="F73" s="7">
        <v>261.6785</v>
      </c>
      <c r="G73" s="7">
        <v>0</v>
      </c>
      <c r="H73" s="7">
        <v>261.6785</v>
      </c>
      <c r="I73" s="7">
        <v>0</v>
      </c>
      <c r="J73" s="7">
        <v>0</v>
      </c>
      <c r="K73" s="7">
        <f t="shared" si="12"/>
        <v>28.321500000000015</v>
      </c>
      <c r="L73" s="7">
        <f t="shared" si="13"/>
        <v>138.32150000000001</v>
      </c>
      <c r="M73" s="7">
        <f t="shared" si="14"/>
        <v>90.23396551724137</v>
      </c>
      <c r="N73" s="7">
        <f t="shared" si="15"/>
        <v>138.32150000000001</v>
      </c>
      <c r="O73" s="7">
        <f t="shared" si="16"/>
        <v>28.321500000000015</v>
      </c>
      <c r="P73" s="7">
        <f t="shared" si="17"/>
        <v>90.23396551724137</v>
      </c>
    </row>
    <row r="74" spans="1:16" ht="12.75">
      <c r="A74" s="8" t="s">
        <v>147</v>
      </c>
      <c r="B74" s="9" t="s">
        <v>148</v>
      </c>
      <c r="C74" s="9">
        <v>400</v>
      </c>
      <c r="D74" s="9">
        <v>400</v>
      </c>
      <c r="E74" s="9">
        <v>290</v>
      </c>
      <c r="F74" s="9">
        <v>261.6785</v>
      </c>
      <c r="G74" s="9">
        <v>0</v>
      </c>
      <c r="H74" s="9">
        <v>261.6785</v>
      </c>
      <c r="I74" s="9">
        <v>0</v>
      </c>
      <c r="J74" s="9">
        <v>0</v>
      </c>
      <c r="K74" s="9">
        <f t="shared" si="12"/>
        <v>28.321500000000015</v>
      </c>
      <c r="L74" s="9">
        <f t="shared" si="13"/>
        <v>138.32150000000001</v>
      </c>
      <c r="M74" s="9">
        <f t="shared" si="14"/>
        <v>90.23396551724137</v>
      </c>
      <c r="N74" s="9">
        <f t="shared" si="15"/>
        <v>138.32150000000001</v>
      </c>
      <c r="O74" s="9">
        <f t="shared" si="16"/>
        <v>28.321500000000015</v>
      </c>
      <c r="P74" s="9">
        <f t="shared" si="17"/>
        <v>90.23396551724137</v>
      </c>
    </row>
    <row r="75" spans="1:16" ht="12.75">
      <c r="A75" s="6" t="s">
        <v>149</v>
      </c>
      <c r="B75" s="7" t="s">
        <v>150</v>
      </c>
      <c r="C75" s="7">
        <v>1790</v>
      </c>
      <c r="D75" s="7">
        <v>1879.5</v>
      </c>
      <c r="E75" s="7">
        <v>1879.5</v>
      </c>
      <c r="F75" s="7">
        <v>1356.0992500000002</v>
      </c>
      <c r="G75" s="7">
        <v>0</v>
      </c>
      <c r="H75" s="7">
        <v>1356.0992500000002</v>
      </c>
      <c r="I75" s="7">
        <v>0</v>
      </c>
      <c r="J75" s="7">
        <v>9.959200000000001</v>
      </c>
      <c r="K75" s="7">
        <f t="shared" si="12"/>
        <v>523.4007499999998</v>
      </c>
      <c r="L75" s="7">
        <f t="shared" si="13"/>
        <v>523.4007499999998</v>
      </c>
      <c r="M75" s="7">
        <f t="shared" si="14"/>
        <v>72.15212822559192</v>
      </c>
      <c r="N75" s="7">
        <f t="shared" si="15"/>
        <v>523.4007499999998</v>
      </c>
      <c r="O75" s="7">
        <f t="shared" si="16"/>
        <v>523.4007499999998</v>
      </c>
      <c r="P75" s="7">
        <f t="shared" si="17"/>
        <v>72.15212822559192</v>
      </c>
    </row>
    <row r="76" spans="1:16" ht="26.25">
      <c r="A76" s="8" t="s">
        <v>151</v>
      </c>
      <c r="B76" s="9" t="s">
        <v>152</v>
      </c>
      <c r="C76" s="9">
        <v>40</v>
      </c>
      <c r="D76" s="9">
        <v>40</v>
      </c>
      <c r="E76" s="9">
        <v>40</v>
      </c>
      <c r="F76" s="9">
        <v>33.0785</v>
      </c>
      <c r="G76" s="9">
        <v>0</v>
      </c>
      <c r="H76" s="9">
        <v>33.0785</v>
      </c>
      <c r="I76" s="9">
        <v>0</v>
      </c>
      <c r="J76" s="9">
        <v>0</v>
      </c>
      <c r="K76" s="9">
        <f t="shared" si="12"/>
        <v>6.921500000000002</v>
      </c>
      <c r="L76" s="9">
        <f t="shared" si="13"/>
        <v>6.921500000000002</v>
      </c>
      <c r="M76" s="9">
        <f t="shared" si="14"/>
        <v>82.69624999999999</v>
      </c>
      <c r="N76" s="9">
        <f t="shared" si="15"/>
        <v>6.921500000000002</v>
      </c>
      <c r="O76" s="9">
        <f t="shared" si="16"/>
        <v>6.921500000000002</v>
      </c>
      <c r="P76" s="9">
        <f t="shared" si="17"/>
        <v>82.69624999999999</v>
      </c>
    </row>
    <row r="77" spans="1:16" ht="26.25">
      <c r="A77" s="8" t="s">
        <v>153</v>
      </c>
      <c r="B77" s="9" t="s">
        <v>154</v>
      </c>
      <c r="C77" s="9">
        <v>1750</v>
      </c>
      <c r="D77" s="9">
        <v>1839.5</v>
      </c>
      <c r="E77" s="9">
        <v>1839.5</v>
      </c>
      <c r="F77" s="9">
        <v>1323.0207500000001</v>
      </c>
      <c r="G77" s="9">
        <v>0</v>
      </c>
      <c r="H77" s="9">
        <v>1323.0207500000001</v>
      </c>
      <c r="I77" s="9">
        <v>0</v>
      </c>
      <c r="J77" s="9">
        <v>9.959200000000001</v>
      </c>
      <c r="K77" s="9">
        <f t="shared" si="12"/>
        <v>516.4792499999999</v>
      </c>
      <c r="L77" s="9">
        <f t="shared" si="13"/>
        <v>516.4792499999999</v>
      </c>
      <c r="M77" s="9">
        <f t="shared" si="14"/>
        <v>71.92284588203317</v>
      </c>
      <c r="N77" s="9">
        <f t="shared" si="15"/>
        <v>516.4792499999999</v>
      </c>
      <c r="O77" s="9">
        <f t="shared" si="16"/>
        <v>516.4792499999999</v>
      </c>
      <c r="P77" s="9">
        <f t="shared" si="17"/>
        <v>71.92284588203317</v>
      </c>
    </row>
    <row r="78" spans="1:16" ht="12.75">
      <c r="A78" s="6" t="s">
        <v>155</v>
      </c>
      <c r="B78" s="7" t="s">
        <v>156</v>
      </c>
      <c r="C78" s="7">
        <v>420.05</v>
      </c>
      <c r="D78" s="7">
        <v>420.05</v>
      </c>
      <c r="E78" s="7">
        <v>307.05</v>
      </c>
      <c r="F78" s="7">
        <v>172.4019</v>
      </c>
      <c r="G78" s="7">
        <v>0</v>
      </c>
      <c r="H78" s="7">
        <v>172.4019</v>
      </c>
      <c r="I78" s="7">
        <v>0</v>
      </c>
      <c r="J78" s="7">
        <v>0</v>
      </c>
      <c r="K78" s="7">
        <f t="shared" si="12"/>
        <v>134.6481</v>
      </c>
      <c r="L78" s="7">
        <f t="shared" si="13"/>
        <v>247.6481</v>
      </c>
      <c r="M78" s="7">
        <f t="shared" si="14"/>
        <v>56.14782608695652</v>
      </c>
      <c r="N78" s="7">
        <f t="shared" si="15"/>
        <v>247.6481</v>
      </c>
      <c r="O78" s="7">
        <f t="shared" si="16"/>
        <v>134.6481</v>
      </c>
      <c r="P78" s="7">
        <f t="shared" si="17"/>
        <v>56.14782608695652</v>
      </c>
    </row>
    <row r="79" spans="1:16" ht="26.25">
      <c r="A79" s="8" t="s">
        <v>157</v>
      </c>
      <c r="B79" s="9" t="s">
        <v>158</v>
      </c>
      <c r="C79" s="9">
        <v>420.05</v>
      </c>
      <c r="D79" s="9">
        <v>420.05</v>
      </c>
      <c r="E79" s="9">
        <v>307.05</v>
      </c>
      <c r="F79" s="9">
        <v>172.4019</v>
      </c>
      <c r="G79" s="9">
        <v>0</v>
      </c>
      <c r="H79" s="9">
        <v>172.4019</v>
      </c>
      <c r="I79" s="9">
        <v>0</v>
      </c>
      <c r="J79" s="9">
        <v>0</v>
      </c>
      <c r="K79" s="9">
        <f t="shared" si="12"/>
        <v>134.6481</v>
      </c>
      <c r="L79" s="9">
        <f t="shared" si="13"/>
        <v>247.6481</v>
      </c>
      <c r="M79" s="9">
        <f t="shared" si="14"/>
        <v>56.14782608695652</v>
      </c>
      <c r="N79" s="9">
        <f t="shared" si="15"/>
        <v>247.6481</v>
      </c>
      <c r="O79" s="9">
        <f t="shared" si="16"/>
        <v>134.6481</v>
      </c>
      <c r="P79" s="9">
        <f t="shared" si="17"/>
        <v>56.14782608695652</v>
      </c>
    </row>
    <row r="80" spans="1:16" ht="26.25">
      <c r="A80" s="6" t="s">
        <v>159</v>
      </c>
      <c r="B80" s="7" t="s">
        <v>160</v>
      </c>
      <c r="C80" s="7">
        <v>2194.75</v>
      </c>
      <c r="D80" s="7">
        <v>2194.75</v>
      </c>
      <c r="E80" s="7">
        <v>1579.0811400000002</v>
      </c>
      <c r="F80" s="7">
        <v>627.44474</v>
      </c>
      <c r="G80" s="7">
        <v>0</v>
      </c>
      <c r="H80" s="7">
        <v>627.44474</v>
      </c>
      <c r="I80" s="7">
        <v>0</v>
      </c>
      <c r="J80" s="7">
        <v>210.01593</v>
      </c>
      <c r="K80" s="7">
        <f t="shared" si="12"/>
        <v>951.6364000000002</v>
      </c>
      <c r="L80" s="7">
        <f t="shared" si="13"/>
        <v>1567.30526</v>
      </c>
      <c r="M80" s="7">
        <f t="shared" si="14"/>
        <v>39.734800454902526</v>
      </c>
      <c r="N80" s="7">
        <f t="shared" si="15"/>
        <v>1567.30526</v>
      </c>
      <c r="O80" s="7">
        <f t="shared" si="16"/>
        <v>951.6364000000002</v>
      </c>
      <c r="P80" s="7">
        <f t="shared" si="17"/>
        <v>39.734800454902526</v>
      </c>
    </row>
    <row r="81" spans="1:16" ht="39">
      <c r="A81" s="8" t="s">
        <v>161</v>
      </c>
      <c r="B81" s="9" t="s">
        <v>162</v>
      </c>
      <c r="C81" s="9">
        <v>1448.95</v>
      </c>
      <c r="D81" s="9">
        <v>1448.95</v>
      </c>
      <c r="E81" s="9">
        <v>1008.9360600000001</v>
      </c>
      <c r="F81" s="9">
        <v>117.44574</v>
      </c>
      <c r="G81" s="9">
        <v>0</v>
      </c>
      <c r="H81" s="9">
        <v>117.44574</v>
      </c>
      <c r="I81" s="9">
        <v>0</v>
      </c>
      <c r="J81" s="9">
        <v>90.01492999999999</v>
      </c>
      <c r="K81" s="9">
        <f t="shared" si="12"/>
        <v>891.4903200000001</v>
      </c>
      <c r="L81" s="9">
        <f t="shared" si="13"/>
        <v>1331.5042600000002</v>
      </c>
      <c r="M81" s="9">
        <f t="shared" si="14"/>
        <v>11.640553317124972</v>
      </c>
      <c r="N81" s="9">
        <f t="shared" si="15"/>
        <v>1331.5042600000002</v>
      </c>
      <c r="O81" s="9">
        <f t="shared" si="16"/>
        <v>891.4903200000001</v>
      </c>
      <c r="P81" s="9">
        <f t="shared" si="17"/>
        <v>11.640553317124972</v>
      </c>
    </row>
    <row r="82" spans="1:16" ht="39">
      <c r="A82" s="8" t="s">
        <v>163</v>
      </c>
      <c r="B82" s="9" t="s">
        <v>164</v>
      </c>
      <c r="C82" s="9">
        <v>745.8</v>
      </c>
      <c r="D82" s="9">
        <v>745.8</v>
      </c>
      <c r="E82" s="9">
        <v>570.1450800000001</v>
      </c>
      <c r="F82" s="9">
        <v>509.999</v>
      </c>
      <c r="G82" s="9">
        <v>0</v>
      </c>
      <c r="H82" s="9">
        <v>509.999</v>
      </c>
      <c r="I82" s="9">
        <v>0</v>
      </c>
      <c r="J82" s="9">
        <v>120.001</v>
      </c>
      <c r="K82" s="9">
        <f t="shared" si="12"/>
        <v>60.1460800000001</v>
      </c>
      <c r="L82" s="9">
        <f t="shared" si="13"/>
        <v>235.80099999999993</v>
      </c>
      <c r="M82" s="9">
        <f t="shared" si="14"/>
        <v>89.45074120432643</v>
      </c>
      <c r="N82" s="9">
        <f t="shared" si="15"/>
        <v>235.80099999999993</v>
      </c>
      <c r="O82" s="9">
        <f t="shared" si="16"/>
        <v>60.1460800000001</v>
      </c>
      <c r="P82" s="9">
        <f t="shared" si="17"/>
        <v>89.45074120432643</v>
      </c>
    </row>
    <row r="83" spans="1:16" ht="26.25">
      <c r="A83" s="6" t="s">
        <v>165</v>
      </c>
      <c r="B83" s="7" t="s">
        <v>166</v>
      </c>
      <c r="C83" s="7">
        <v>30</v>
      </c>
      <c r="D83" s="7">
        <v>30</v>
      </c>
      <c r="E83" s="7">
        <v>18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f t="shared" si="12"/>
        <v>18</v>
      </c>
      <c r="L83" s="7">
        <f t="shared" si="13"/>
        <v>30</v>
      </c>
      <c r="M83" s="7">
        <f t="shared" si="14"/>
        <v>0</v>
      </c>
      <c r="N83" s="7">
        <f t="shared" si="15"/>
        <v>30</v>
      </c>
      <c r="O83" s="7">
        <f t="shared" si="16"/>
        <v>18</v>
      </c>
      <c r="P83" s="7">
        <f t="shared" si="17"/>
        <v>0</v>
      </c>
    </row>
    <row r="84" spans="1:16" ht="39">
      <c r="A84" s="8" t="s">
        <v>167</v>
      </c>
      <c r="B84" s="9" t="s">
        <v>168</v>
      </c>
      <c r="C84" s="9">
        <v>15</v>
      </c>
      <c r="D84" s="9">
        <v>15</v>
      </c>
      <c r="E84" s="9">
        <v>9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f t="shared" si="12"/>
        <v>9</v>
      </c>
      <c r="L84" s="9">
        <f t="shared" si="13"/>
        <v>15</v>
      </c>
      <c r="M84" s="9">
        <f t="shared" si="14"/>
        <v>0</v>
      </c>
      <c r="N84" s="9">
        <f t="shared" si="15"/>
        <v>15</v>
      </c>
      <c r="O84" s="9">
        <f t="shared" si="16"/>
        <v>9</v>
      </c>
      <c r="P84" s="9">
        <f t="shared" si="17"/>
        <v>0</v>
      </c>
    </row>
    <row r="85" spans="1:16" ht="12.75">
      <c r="A85" s="8" t="s">
        <v>169</v>
      </c>
      <c r="B85" s="9" t="s">
        <v>170</v>
      </c>
      <c r="C85" s="9">
        <v>15</v>
      </c>
      <c r="D85" s="9">
        <v>15</v>
      </c>
      <c r="E85" s="9">
        <v>9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f t="shared" si="12"/>
        <v>9</v>
      </c>
      <c r="L85" s="9">
        <f t="shared" si="13"/>
        <v>15</v>
      </c>
      <c r="M85" s="9">
        <f t="shared" si="14"/>
        <v>0</v>
      </c>
      <c r="N85" s="9">
        <f t="shared" si="15"/>
        <v>15</v>
      </c>
      <c r="O85" s="9">
        <f t="shared" si="16"/>
        <v>9</v>
      </c>
      <c r="P85" s="9">
        <f t="shared" si="17"/>
        <v>0</v>
      </c>
    </row>
    <row r="86" spans="1:16" ht="12.75">
      <c r="A86" s="6" t="s">
        <v>171</v>
      </c>
      <c r="B86" s="7" t="s">
        <v>172</v>
      </c>
      <c r="C86" s="7">
        <v>9409.6</v>
      </c>
      <c r="D86" s="7">
        <v>10520.619</v>
      </c>
      <c r="E86" s="7">
        <v>7467.3665</v>
      </c>
      <c r="F86" s="7">
        <v>7292.34857</v>
      </c>
      <c r="G86" s="7">
        <v>0</v>
      </c>
      <c r="H86" s="7">
        <v>7253.34439</v>
      </c>
      <c r="I86" s="7">
        <v>39.004180000000005</v>
      </c>
      <c r="J86" s="7">
        <v>133.62657000000002</v>
      </c>
      <c r="K86" s="7">
        <f t="shared" si="12"/>
        <v>175.01792999999998</v>
      </c>
      <c r="L86" s="7">
        <f t="shared" si="13"/>
        <v>3228.2704300000005</v>
      </c>
      <c r="M86" s="7">
        <f t="shared" si="14"/>
        <v>97.65622954223554</v>
      </c>
      <c r="N86" s="7">
        <f t="shared" si="15"/>
        <v>3267.2746100000004</v>
      </c>
      <c r="O86" s="7">
        <f t="shared" si="16"/>
        <v>214.02210999999988</v>
      </c>
      <c r="P86" s="7">
        <f t="shared" si="17"/>
        <v>97.1339010881547</v>
      </c>
    </row>
    <row r="87" spans="1:16" ht="12.75">
      <c r="A87" s="8" t="s">
        <v>173</v>
      </c>
      <c r="B87" s="9" t="s">
        <v>174</v>
      </c>
      <c r="C87" s="9">
        <v>5</v>
      </c>
      <c r="D87" s="9">
        <v>5</v>
      </c>
      <c r="E87" s="9">
        <v>3.6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f t="shared" si="12"/>
        <v>3.6</v>
      </c>
      <c r="L87" s="9">
        <f t="shared" si="13"/>
        <v>5</v>
      </c>
      <c r="M87" s="9">
        <f t="shared" si="14"/>
        <v>0</v>
      </c>
      <c r="N87" s="9">
        <f t="shared" si="15"/>
        <v>5</v>
      </c>
      <c r="O87" s="9">
        <f t="shared" si="16"/>
        <v>3.6</v>
      </c>
      <c r="P87" s="9">
        <f t="shared" si="17"/>
        <v>0</v>
      </c>
    </row>
    <row r="88" spans="1:16" ht="26.25">
      <c r="A88" s="8" t="s">
        <v>175</v>
      </c>
      <c r="B88" s="9" t="s">
        <v>176</v>
      </c>
      <c r="C88" s="9">
        <v>0</v>
      </c>
      <c r="D88" s="9">
        <v>751.9</v>
      </c>
      <c r="E88" s="9">
        <v>110.4</v>
      </c>
      <c r="F88" s="9">
        <v>23.7166</v>
      </c>
      <c r="G88" s="9">
        <v>0</v>
      </c>
      <c r="H88" s="9">
        <v>2.085</v>
      </c>
      <c r="I88" s="9">
        <v>21.6316</v>
      </c>
      <c r="J88" s="9">
        <v>116.25399</v>
      </c>
      <c r="K88" s="9">
        <f t="shared" si="12"/>
        <v>86.6834</v>
      </c>
      <c r="L88" s="9">
        <f t="shared" si="13"/>
        <v>728.1834</v>
      </c>
      <c r="M88" s="9">
        <f t="shared" si="14"/>
        <v>21.48242753623188</v>
      </c>
      <c r="N88" s="9">
        <f t="shared" si="15"/>
        <v>749.8149999999999</v>
      </c>
      <c r="O88" s="9">
        <f t="shared" si="16"/>
        <v>108.31500000000001</v>
      </c>
      <c r="P88" s="9">
        <f t="shared" si="17"/>
        <v>1.888586956521739</v>
      </c>
    </row>
    <row r="89" spans="1:16" ht="12.75">
      <c r="A89" s="8" t="s">
        <v>177</v>
      </c>
      <c r="B89" s="9" t="s">
        <v>178</v>
      </c>
      <c r="C89" s="9">
        <v>9304.6</v>
      </c>
      <c r="D89" s="9">
        <v>9304.6</v>
      </c>
      <c r="E89" s="9">
        <v>6978.6</v>
      </c>
      <c r="F89" s="9">
        <v>6978.6</v>
      </c>
      <c r="G89" s="9">
        <v>0</v>
      </c>
      <c r="H89" s="9">
        <v>6978.6</v>
      </c>
      <c r="I89" s="9">
        <v>0</v>
      </c>
      <c r="J89" s="9">
        <v>0</v>
      </c>
      <c r="K89" s="9">
        <f t="shared" si="12"/>
        <v>0</v>
      </c>
      <c r="L89" s="9">
        <f t="shared" si="13"/>
        <v>2326</v>
      </c>
      <c r="M89" s="9">
        <f t="shared" si="14"/>
        <v>100</v>
      </c>
      <c r="N89" s="9">
        <f t="shared" si="15"/>
        <v>2326</v>
      </c>
      <c r="O89" s="9">
        <f t="shared" si="16"/>
        <v>0</v>
      </c>
      <c r="P89" s="9">
        <f t="shared" si="17"/>
        <v>100</v>
      </c>
    </row>
    <row r="90" spans="1:16" ht="12.75">
      <c r="A90" s="8" t="s">
        <v>179</v>
      </c>
      <c r="B90" s="9" t="s">
        <v>180</v>
      </c>
      <c r="C90" s="9">
        <v>100</v>
      </c>
      <c r="D90" s="9">
        <v>459.119</v>
      </c>
      <c r="E90" s="9">
        <v>374.7665</v>
      </c>
      <c r="F90" s="9">
        <v>290.03197</v>
      </c>
      <c r="G90" s="9">
        <v>0</v>
      </c>
      <c r="H90" s="9">
        <v>272.65939000000003</v>
      </c>
      <c r="I90" s="9">
        <v>17.372580000000003</v>
      </c>
      <c r="J90" s="9">
        <v>17.372580000000003</v>
      </c>
      <c r="K90" s="9">
        <f t="shared" si="12"/>
        <v>84.73453</v>
      </c>
      <c r="L90" s="9">
        <f t="shared" si="13"/>
        <v>169.08703000000003</v>
      </c>
      <c r="M90" s="9">
        <f t="shared" si="14"/>
        <v>77.39004686918388</v>
      </c>
      <c r="N90" s="9">
        <f t="shared" si="15"/>
        <v>186.45961</v>
      </c>
      <c r="O90" s="9">
        <f t="shared" si="16"/>
        <v>102.10710999999998</v>
      </c>
      <c r="P90" s="9">
        <f t="shared" si="17"/>
        <v>72.75447245151315</v>
      </c>
    </row>
    <row r="91" spans="1:16" ht="12.75">
      <c r="A91" s="6" t="s">
        <v>181</v>
      </c>
      <c r="B91" s="7" t="s">
        <v>182</v>
      </c>
      <c r="C91" s="7">
        <v>245355.12</v>
      </c>
      <c r="D91" s="7">
        <v>300103.6214799998</v>
      </c>
      <c r="E91" s="7">
        <v>234016.98029999994</v>
      </c>
      <c r="F91" s="7">
        <v>200233.42653</v>
      </c>
      <c r="G91" s="7">
        <v>0</v>
      </c>
      <c r="H91" s="7">
        <v>200090.1876499999</v>
      </c>
      <c r="I91" s="7">
        <v>143.23887999999997</v>
      </c>
      <c r="J91" s="7">
        <v>13861.338319999997</v>
      </c>
      <c r="K91" s="7">
        <f t="shared" si="12"/>
        <v>33783.55376999994</v>
      </c>
      <c r="L91" s="7">
        <f t="shared" si="13"/>
        <v>99870.1949499998</v>
      </c>
      <c r="M91" s="7">
        <f t="shared" si="14"/>
        <v>85.56363143961141</v>
      </c>
      <c r="N91" s="7">
        <f t="shared" si="15"/>
        <v>100013.4338299999</v>
      </c>
      <c r="O91" s="7">
        <f t="shared" si="16"/>
        <v>33926.79265000005</v>
      </c>
      <c r="P91" s="7">
        <f t="shared" si="17"/>
        <v>85.50242268466701</v>
      </c>
    </row>
    <row r="92" spans="1:16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</row>
  </sheetData>
  <sheetProtection/>
  <mergeCells count="2">
    <mergeCell ref="A3:L3"/>
    <mergeCell ref="A2:L2"/>
  </mergeCells>
  <printOptions/>
  <pageMargins left="0.32" right="0.33" top="0.393700787401575" bottom="0.393700787401575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5"/>
  <sheetViews>
    <sheetView tabSelected="1" zoomScalePageLayoutView="0" workbookViewId="0" topLeftCell="A40">
      <selection activeCell="H46" sqref="H46"/>
    </sheetView>
  </sheetViews>
  <sheetFormatPr defaultColWidth="9.125" defaultRowHeight="39" customHeight="1"/>
  <cols>
    <col min="1" max="1" width="9.125" style="2" customWidth="1"/>
    <col min="2" max="2" width="37.00390625" style="2" customWidth="1"/>
    <col min="3" max="3" width="11.50390625" style="2" customWidth="1"/>
    <col min="4" max="4" width="13.50390625" style="2" customWidth="1"/>
    <col min="5" max="5" width="14.375" style="2" hidden="1" customWidth="1"/>
    <col min="6" max="7" width="9.125" style="2" hidden="1" customWidth="1"/>
    <col min="8" max="8" width="13.375" style="2" customWidth="1"/>
    <col min="9" max="9" width="0.12890625" style="2" hidden="1" customWidth="1"/>
    <col min="10" max="16" width="9.125" style="2" hidden="1" customWidth="1"/>
    <col min="17" max="16384" width="9.125" style="2" customWidth="1"/>
  </cols>
  <sheetData>
    <row r="1" ht="12" customHeight="1"/>
    <row r="2" spans="1:12" ht="27" customHeight="1">
      <c r="A2" s="20" t="s">
        <v>200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1.75" customHeight="1">
      <c r="A3" s="11"/>
      <c r="B3" s="18" t="s">
        <v>210</v>
      </c>
      <c r="C3" s="18"/>
      <c r="D3" s="18"/>
      <c r="E3" s="11"/>
      <c r="F3" s="11"/>
      <c r="G3" s="11"/>
      <c r="H3" s="11"/>
      <c r="I3" s="11"/>
      <c r="J3" s="11"/>
      <c r="K3" s="11"/>
      <c r="L3" s="11"/>
    </row>
    <row r="4" spans="1:12" ht="13.5" customHeight="1">
      <c r="A4" s="1"/>
      <c r="B4" s="1"/>
      <c r="C4" s="1"/>
      <c r="D4" s="1"/>
      <c r="E4" s="1"/>
      <c r="F4" s="1"/>
      <c r="G4" s="1"/>
      <c r="H4" s="1" t="s">
        <v>202</v>
      </c>
      <c r="I4" s="1"/>
      <c r="J4" s="1"/>
      <c r="K4" s="1"/>
      <c r="L4" s="3" t="s">
        <v>1</v>
      </c>
    </row>
    <row r="5" spans="1:16" ht="70.5" customHeigh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208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16</v>
      </c>
    </row>
    <row r="6" spans="1:16" ht="25.5" customHeight="1">
      <c r="A6" s="6" t="s">
        <v>17</v>
      </c>
      <c r="B6" s="7" t="s">
        <v>18</v>
      </c>
      <c r="C6" s="7">
        <v>149.9</v>
      </c>
      <c r="D6" s="7">
        <v>159.9</v>
      </c>
      <c r="E6" s="7">
        <v>159.9</v>
      </c>
      <c r="F6" s="7">
        <v>147.836</v>
      </c>
      <c r="G6" s="7">
        <v>0</v>
      </c>
      <c r="H6" s="7">
        <v>156.07103</v>
      </c>
      <c r="I6" s="7">
        <v>0</v>
      </c>
      <c r="J6" s="7">
        <v>0</v>
      </c>
      <c r="K6" s="7">
        <v>12.063999999999993</v>
      </c>
      <c r="L6" s="7">
        <v>12.063999999999993</v>
      </c>
      <c r="M6" s="7">
        <v>92.45528455284553</v>
      </c>
      <c r="N6" s="7">
        <v>3.828969999999998</v>
      </c>
      <c r="O6" s="7">
        <v>3.828969999999998</v>
      </c>
      <c r="P6" s="7">
        <v>97.605397123202</v>
      </c>
    </row>
    <row r="7" spans="1:16" ht="25.5" customHeight="1">
      <c r="A7" s="8" t="s">
        <v>19</v>
      </c>
      <c r="B7" s="9" t="s">
        <v>20</v>
      </c>
      <c r="C7" s="9">
        <v>149.9</v>
      </c>
      <c r="D7" s="9">
        <v>159.9</v>
      </c>
      <c r="E7" s="9">
        <v>159.9</v>
      </c>
      <c r="F7" s="9">
        <v>147.836</v>
      </c>
      <c r="G7" s="9">
        <v>0</v>
      </c>
      <c r="H7" s="9">
        <v>156.07103</v>
      </c>
      <c r="I7" s="9">
        <v>0</v>
      </c>
      <c r="J7" s="9">
        <v>0</v>
      </c>
      <c r="K7" s="9">
        <v>12.063999999999993</v>
      </c>
      <c r="L7" s="9">
        <v>12.063999999999993</v>
      </c>
      <c r="M7" s="9">
        <v>92.45528455284553</v>
      </c>
      <c r="N7" s="9">
        <v>3.828969999999998</v>
      </c>
      <c r="O7" s="9">
        <v>3.828969999999998</v>
      </c>
      <c r="P7" s="9">
        <v>97.605397123202</v>
      </c>
    </row>
    <row r="8" spans="1:16" ht="18" customHeight="1">
      <c r="A8" s="6" t="s">
        <v>21</v>
      </c>
      <c r="B8" s="7" t="s">
        <v>22</v>
      </c>
      <c r="C8" s="7">
        <v>3140.28</v>
      </c>
      <c r="D8" s="7">
        <v>3527.2119999999995</v>
      </c>
      <c r="E8" s="7">
        <v>2744.912</v>
      </c>
      <c r="F8" s="7">
        <v>189.16100000000003</v>
      </c>
      <c r="G8" s="7">
        <v>0</v>
      </c>
      <c r="H8" s="7">
        <v>3136.020310000001</v>
      </c>
      <c r="I8" s="7">
        <v>0</v>
      </c>
      <c r="J8" s="7">
        <v>47</v>
      </c>
      <c r="K8" s="7">
        <v>2555.7509999999997</v>
      </c>
      <c r="L8" s="7">
        <v>3338.0509999999995</v>
      </c>
      <c r="M8" s="7">
        <v>6.891332035416801</v>
      </c>
      <c r="N8" s="7">
        <v>391.19168999999874</v>
      </c>
      <c r="O8" s="7">
        <v>-391.108310000001</v>
      </c>
      <c r="P8" s="7">
        <v>114.24848264716687</v>
      </c>
    </row>
    <row r="9" spans="1:16" ht="27" customHeight="1">
      <c r="A9" s="8" t="s">
        <v>23</v>
      </c>
      <c r="B9" s="9" t="s">
        <v>24</v>
      </c>
      <c r="C9" s="9">
        <v>2377.08</v>
      </c>
      <c r="D9" s="9">
        <v>2547.08</v>
      </c>
      <c r="E9" s="9">
        <v>1955.58</v>
      </c>
      <c r="F9" s="9">
        <v>21.08</v>
      </c>
      <c r="G9" s="9">
        <v>0</v>
      </c>
      <c r="H9" s="9">
        <v>2092.38459</v>
      </c>
      <c r="I9" s="9">
        <v>0</v>
      </c>
      <c r="J9" s="9">
        <v>31</v>
      </c>
      <c r="K9" s="9">
        <v>1934.5</v>
      </c>
      <c r="L9" s="9">
        <v>2526</v>
      </c>
      <c r="M9" s="9">
        <v>1.0779410711911555</v>
      </c>
      <c r="N9" s="9">
        <v>454.6954099999998</v>
      </c>
      <c r="O9" s="9">
        <v>-136.8045900000002</v>
      </c>
      <c r="P9" s="9">
        <v>106.99560181634094</v>
      </c>
    </row>
    <row r="10" spans="1:16" ht="57.75" customHeight="1">
      <c r="A10" s="8" t="s">
        <v>25</v>
      </c>
      <c r="B10" s="9" t="s">
        <v>26</v>
      </c>
      <c r="C10" s="9">
        <v>734</v>
      </c>
      <c r="D10" s="9">
        <v>950.932</v>
      </c>
      <c r="E10" s="9">
        <v>767.432</v>
      </c>
      <c r="F10" s="9">
        <v>168.08100000000002</v>
      </c>
      <c r="G10" s="9">
        <v>0</v>
      </c>
      <c r="H10" s="9">
        <v>941.5322900000001</v>
      </c>
      <c r="I10" s="9">
        <v>0</v>
      </c>
      <c r="J10" s="9">
        <v>16</v>
      </c>
      <c r="K10" s="9">
        <v>599.351</v>
      </c>
      <c r="L10" s="9">
        <v>782.851</v>
      </c>
      <c r="M10" s="9">
        <v>21.90174504060295</v>
      </c>
      <c r="N10" s="9">
        <v>9.399709999999914</v>
      </c>
      <c r="O10" s="9">
        <v>-174.1002900000001</v>
      </c>
      <c r="P10" s="9">
        <v>122.68608684547948</v>
      </c>
    </row>
    <row r="11" spans="1:16" ht="39" customHeight="1">
      <c r="A11" s="8" t="s">
        <v>29</v>
      </c>
      <c r="B11" s="9" t="s">
        <v>30</v>
      </c>
      <c r="C11" s="9">
        <v>20</v>
      </c>
      <c r="D11" s="9">
        <v>20</v>
      </c>
      <c r="E11" s="9">
        <v>15</v>
      </c>
      <c r="F11" s="9">
        <v>0</v>
      </c>
      <c r="G11" s="9">
        <v>0</v>
      </c>
      <c r="H11" s="9">
        <v>81.81094</v>
      </c>
      <c r="I11" s="9">
        <v>0</v>
      </c>
      <c r="J11" s="9">
        <v>0</v>
      </c>
      <c r="K11" s="9">
        <v>15</v>
      </c>
      <c r="L11" s="9">
        <v>20</v>
      </c>
      <c r="M11" s="9">
        <v>0</v>
      </c>
      <c r="N11" s="9">
        <v>-61.81094</v>
      </c>
      <c r="O11" s="9">
        <v>-66.81094</v>
      </c>
      <c r="P11" s="9">
        <v>545.4062666666667</v>
      </c>
    </row>
    <row r="12" spans="1:16" ht="39" customHeight="1">
      <c r="A12" s="8" t="s">
        <v>31</v>
      </c>
      <c r="B12" s="9" t="s">
        <v>32</v>
      </c>
      <c r="C12" s="9">
        <v>0.2</v>
      </c>
      <c r="D12" s="9">
        <v>0.2</v>
      </c>
      <c r="E12" s="9">
        <v>0.15</v>
      </c>
      <c r="F12" s="9">
        <v>0</v>
      </c>
      <c r="G12" s="9">
        <v>0</v>
      </c>
      <c r="H12" s="9">
        <v>1.79</v>
      </c>
      <c r="I12" s="9">
        <v>0</v>
      </c>
      <c r="J12" s="9">
        <v>0</v>
      </c>
      <c r="K12" s="9">
        <v>0.15</v>
      </c>
      <c r="L12" s="9">
        <v>0.2</v>
      </c>
      <c r="M12" s="9">
        <v>0</v>
      </c>
      <c r="N12" s="9">
        <v>-1.59</v>
      </c>
      <c r="O12" s="9">
        <v>-1.64</v>
      </c>
      <c r="P12" s="9">
        <v>1193.3333333333333</v>
      </c>
    </row>
    <row r="13" spans="1:16" ht="39" customHeight="1">
      <c r="A13" s="8" t="s">
        <v>33</v>
      </c>
      <c r="B13" s="9" t="s">
        <v>34</v>
      </c>
      <c r="C13" s="9">
        <v>9</v>
      </c>
      <c r="D13" s="9">
        <v>9</v>
      </c>
      <c r="E13" s="9">
        <v>6.75</v>
      </c>
      <c r="F13" s="9">
        <v>0</v>
      </c>
      <c r="G13" s="9">
        <v>0</v>
      </c>
      <c r="H13" s="9">
        <v>18.50249</v>
      </c>
      <c r="I13" s="9">
        <v>0</v>
      </c>
      <c r="J13" s="9">
        <v>0</v>
      </c>
      <c r="K13" s="9">
        <v>6.75</v>
      </c>
      <c r="L13" s="9">
        <v>9</v>
      </c>
      <c r="M13" s="9">
        <v>0</v>
      </c>
      <c r="N13" s="9">
        <v>-9.502490000000002</v>
      </c>
      <c r="O13" s="9">
        <v>-11.752490000000002</v>
      </c>
      <c r="P13" s="9">
        <v>274.110962962963</v>
      </c>
    </row>
    <row r="14" spans="1:16" ht="39" customHeight="1">
      <c r="A14" s="6" t="s">
        <v>41</v>
      </c>
      <c r="B14" s="7" t="s">
        <v>42</v>
      </c>
      <c r="C14" s="7">
        <v>1120</v>
      </c>
      <c r="D14" s="7">
        <v>1430.85</v>
      </c>
      <c r="E14" s="7">
        <v>1150.85</v>
      </c>
      <c r="F14" s="7">
        <v>289.03</v>
      </c>
      <c r="G14" s="7">
        <v>0</v>
      </c>
      <c r="H14" s="7">
        <v>9137.865049999999</v>
      </c>
      <c r="I14" s="7">
        <v>88.71</v>
      </c>
      <c r="J14" s="7">
        <v>12.089939999999999</v>
      </c>
      <c r="K14" s="7">
        <v>861.82</v>
      </c>
      <c r="L14" s="7">
        <v>1141.82</v>
      </c>
      <c r="M14" s="7">
        <v>25.114480601294698</v>
      </c>
      <c r="N14" s="7">
        <v>-7707.015049999998</v>
      </c>
      <c r="O14" s="7">
        <v>-7987.015049999998</v>
      </c>
      <c r="P14" s="7">
        <v>794.0100838510665</v>
      </c>
    </row>
    <row r="15" spans="1:16" ht="39" customHeight="1">
      <c r="A15" s="8" t="s">
        <v>43</v>
      </c>
      <c r="B15" s="9" t="s">
        <v>44</v>
      </c>
      <c r="C15" s="9">
        <v>599.3</v>
      </c>
      <c r="D15" s="9">
        <v>697.9</v>
      </c>
      <c r="E15" s="9">
        <v>548.075</v>
      </c>
      <c r="F15" s="9">
        <v>98.6</v>
      </c>
      <c r="G15" s="9">
        <v>0</v>
      </c>
      <c r="H15" s="9">
        <v>8631.4516</v>
      </c>
      <c r="I15" s="9">
        <v>88.7</v>
      </c>
      <c r="J15" s="9">
        <v>12.089939999999999</v>
      </c>
      <c r="K15" s="9">
        <v>449.475</v>
      </c>
      <c r="L15" s="9">
        <v>599.3</v>
      </c>
      <c r="M15" s="9">
        <v>17.990238562240567</v>
      </c>
      <c r="N15" s="9">
        <v>-7933.551600000001</v>
      </c>
      <c r="O15" s="9">
        <v>-8083.3766000000005</v>
      </c>
      <c r="P15" s="9">
        <v>1574.8668704100717</v>
      </c>
    </row>
    <row r="16" spans="1:16" ht="39" customHeight="1">
      <c r="A16" s="8" t="s">
        <v>45</v>
      </c>
      <c r="B16" s="9" t="s">
        <v>46</v>
      </c>
      <c r="C16" s="9">
        <v>520.7</v>
      </c>
      <c r="D16" s="9">
        <v>544.5</v>
      </c>
      <c r="E16" s="9">
        <v>414.325</v>
      </c>
      <c r="F16" s="9">
        <v>23.8</v>
      </c>
      <c r="G16" s="9">
        <v>0</v>
      </c>
      <c r="H16" s="9">
        <v>339.41705</v>
      </c>
      <c r="I16" s="9">
        <v>0.01</v>
      </c>
      <c r="J16" s="9">
        <v>0</v>
      </c>
      <c r="K16" s="9">
        <v>390.525</v>
      </c>
      <c r="L16" s="9">
        <v>520.7</v>
      </c>
      <c r="M16" s="9">
        <v>5.744282869727871</v>
      </c>
      <c r="N16" s="9">
        <v>205.08294999999998</v>
      </c>
      <c r="O16" s="9">
        <v>74.90794999999997</v>
      </c>
      <c r="P16" s="9">
        <v>81.92048512641044</v>
      </c>
    </row>
    <row r="17" spans="1:16" ht="39" customHeight="1">
      <c r="A17" s="8" t="s">
        <v>47</v>
      </c>
      <c r="B17" s="9" t="s">
        <v>48</v>
      </c>
      <c r="C17" s="9">
        <v>0</v>
      </c>
      <c r="D17" s="9">
        <v>188.45</v>
      </c>
      <c r="E17" s="9">
        <v>188.45</v>
      </c>
      <c r="F17" s="9">
        <v>166.63</v>
      </c>
      <c r="G17" s="9">
        <v>0</v>
      </c>
      <c r="H17" s="9">
        <v>166.9964</v>
      </c>
      <c r="I17" s="9">
        <v>0</v>
      </c>
      <c r="J17" s="9">
        <v>0</v>
      </c>
      <c r="K17" s="9">
        <v>21.82</v>
      </c>
      <c r="L17" s="9">
        <v>21.82</v>
      </c>
      <c r="M17" s="9">
        <v>88.42133191828071</v>
      </c>
      <c r="N17" s="9">
        <v>21.453599999999994</v>
      </c>
      <c r="O17" s="9">
        <v>21.453599999999994</v>
      </c>
      <c r="P17" s="9">
        <v>88.61576014858052</v>
      </c>
    </row>
    <row r="18" spans="1:16" ht="39" customHeight="1">
      <c r="A18" s="6" t="s">
        <v>55</v>
      </c>
      <c r="B18" s="7" t="s">
        <v>56</v>
      </c>
      <c r="C18" s="7">
        <v>138</v>
      </c>
      <c r="D18" s="7">
        <v>138</v>
      </c>
      <c r="E18" s="7">
        <v>111</v>
      </c>
      <c r="F18" s="7">
        <v>0</v>
      </c>
      <c r="G18" s="7">
        <v>0</v>
      </c>
      <c r="H18" s="7">
        <v>76.74269</v>
      </c>
      <c r="I18" s="7">
        <v>0</v>
      </c>
      <c r="J18" s="7">
        <v>0</v>
      </c>
      <c r="K18" s="7">
        <v>111</v>
      </c>
      <c r="L18" s="7">
        <v>138</v>
      </c>
      <c r="M18" s="7">
        <v>0</v>
      </c>
      <c r="N18" s="7">
        <v>61.257310000000004</v>
      </c>
      <c r="O18" s="7">
        <v>34.257310000000004</v>
      </c>
      <c r="P18" s="7">
        <v>69.13755855855855</v>
      </c>
    </row>
    <row r="19" spans="1:16" ht="97.5" customHeight="1">
      <c r="A19" s="8" t="s">
        <v>59</v>
      </c>
      <c r="B19" s="9" t="s">
        <v>199</v>
      </c>
      <c r="C19" s="9">
        <v>30</v>
      </c>
      <c r="D19" s="9">
        <v>30</v>
      </c>
      <c r="E19" s="9">
        <v>30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30</v>
      </c>
      <c r="L19" s="9">
        <v>30</v>
      </c>
      <c r="M19" s="9">
        <v>0</v>
      </c>
      <c r="N19" s="9">
        <v>30</v>
      </c>
      <c r="O19" s="9">
        <v>30</v>
      </c>
      <c r="P19" s="9">
        <v>0</v>
      </c>
    </row>
    <row r="20" spans="1:16" ht="39" customHeight="1">
      <c r="A20" s="8" t="s">
        <v>115</v>
      </c>
      <c r="B20" s="9" t="s">
        <v>116</v>
      </c>
      <c r="C20" s="9">
        <v>108</v>
      </c>
      <c r="D20" s="9">
        <v>108</v>
      </c>
      <c r="E20" s="9">
        <v>81</v>
      </c>
      <c r="F20" s="9">
        <v>0</v>
      </c>
      <c r="G20" s="9">
        <v>0</v>
      </c>
      <c r="H20" s="9">
        <v>75.71069</v>
      </c>
      <c r="I20" s="9">
        <v>0</v>
      </c>
      <c r="J20" s="9">
        <v>0</v>
      </c>
      <c r="K20" s="9">
        <v>81</v>
      </c>
      <c r="L20" s="9">
        <v>108</v>
      </c>
      <c r="M20" s="9">
        <v>0</v>
      </c>
      <c r="N20" s="9">
        <v>32.28931</v>
      </c>
      <c r="O20" s="9">
        <v>5.28931</v>
      </c>
      <c r="P20" s="9">
        <v>93.46998765432099</v>
      </c>
    </row>
    <row r="21" spans="1:16" ht="39" customHeight="1">
      <c r="A21" s="8" t="s">
        <v>119</v>
      </c>
      <c r="B21" s="9" t="s">
        <v>120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1.032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-1.032</v>
      </c>
      <c r="O21" s="9">
        <v>-1.032</v>
      </c>
      <c r="P21" s="9">
        <v>0</v>
      </c>
    </row>
    <row r="22" spans="1:16" ht="39" customHeight="1">
      <c r="A22" s="6" t="s">
        <v>127</v>
      </c>
      <c r="B22" s="7" t="s">
        <v>128</v>
      </c>
      <c r="C22" s="7">
        <v>16</v>
      </c>
      <c r="D22" s="7">
        <v>1218.1</v>
      </c>
      <c r="E22" s="7">
        <v>1212.1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1212.1</v>
      </c>
      <c r="L22" s="7">
        <v>1218.1</v>
      </c>
      <c r="M22" s="7">
        <v>0</v>
      </c>
      <c r="N22" s="7">
        <v>1218.1</v>
      </c>
      <c r="O22" s="7">
        <v>1212.1</v>
      </c>
      <c r="P22" s="7">
        <v>0</v>
      </c>
    </row>
    <row r="23" spans="1:16" ht="39" customHeight="1">
      <c r="A23" s="8" t="s">
        <v>205</v>
      </c>
      <c r="B23" s="9" t="s">
        <v>206</v>
      </c>
      <c r="C23" s="9">
        <v>0</v>
      </c>
      <c r="D23" s="9">
        <v>1100</v>
      </c>
      <c r="E23" s="9">
        <v>1100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1100</v>
      </c>
      <c r="L23" s="9">
        <v>1100</v>
      </c>
      <c r="M23" s="9">
        <v>0</v>
      </c>
      <c r="N23" s="9">
        <v>1100</v>
      </c>
      <c r="O23" s="9">
        <v>1100</v>
      </c>
      <c r="P23" s="9">
        <v>0</v>
      </c>
    </row>
    <row r="24" spans="1:16" ht="18.75" customHeight="1">
      <c r="A24" s="8" t="s">
        <v>185</v>
      </c>
      <c r="B24" s="9" t="s">
        <v>186</v>
      </c>
      <c r="C24" s="9">
        <v>16</v>
      </c>
      <c r="D24" s="9">
        <v>16</v>
      </c>
      <c r="E24" s="9">
        <v>10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10</v>
      </c>
      <c r="L24" s="9">
        <v>16</v>
      </c>
      <c r="M24" s="9">
        <v>0</v>
      </c>
      <c r="N24" s="9">
        <v>16</v>
      </c>
      <c r="O24" s="9">
        <v>10</v>
      </c>
      <c r="P24" s="9">
        <v>0</v>
      </c>
    </row>
    <row r="25" spans="1:16" ht="84" customHeight="1">
      <c r="A25" s="8" t="s">
        <v>207</v>
      </c>
      <c r="B25" s="9" t="s">
        <v>209</v>
      </c>
      <c r="C25" s="9">
        <v>0</v>
      </c>
      <c r="D25" s="9">
        <v>102.1</v>
      </c>
      <c r="E25" s="9">
        <v>102.1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102.1</v>
      </c>
      <c r="L25" s="9">
        <v>102.1</v>
      </c>
      <c r="M25" s="9">
        <v>0</v>
      </c>
      <c r="N25" s="9">
        <v>102.1</v>
      </c>
      <c r="O25" s="9">
        <v>102.1</v>
      </c>
      <c r="P25" s="9">
        <v>0</v>
      </c>
    </row>
    <row r="26" spans="1:16" ht="39" customHeight="1">
      <c r="A26" s="6" t="s">
        <v>133</v>
      </c>
      <c r="B26" s="7" t="s">
        <v>134</v>
      </c>
      <c r="C26" s="7">
        <v>519</v>
      </c>
      <c r="D26" s="7">
        <v>519</v>
      </c>
      <c r="E26" s="7">
        <v>400.5</v>
      </c>
      <c r="F26" s="7">
        <v>25</v>
      </c>
      <c r="G26" s="7">
        <v>0</v>
      </c>
      <c r="H26" s="7">
        <v>313.25046000000003</v>
      </c>
      <c r="I26" s="7">
        <v>0.007200000000000001</v>
      </c>
      <c r="J26" s="7">
        <v>0</v>
      </c>
      <c r="K26" s="7">
        <v>375.5</v>
      </c>
      <c r="L26" s="7">
        <v>494</v>
      </c>
      <c r="M26" s="7">
        <v>6.242197253433209</v>
      </c>
      <c r="N26" s="7">
        <v>205.74953999999997</v>
      </c>
      <c r="O26" s="7">
        <v>87.24953999999997</v>
      </c>
      <c r="P26" s="7">
        <v>78.21484644194757</v>
      </c>
    </row>
    <row r="27" spans="1:16" ht="27" customHeight="1">
      <c r="A27" s="8" t="s">
        <v>137</v>
      </c>
      <c r="B27" s="9" t="s">
        <v>138</v>
      </c>
      <c r="C27" s="9">
        <v>85</v>
      </c>
      <c r="D27" s="9">
        <v>85</v>
      </c>
      <c r="E27" s="9">
        <v>75</v>
      </c>
      <c r="F27" s="9">
        <v>25</v>
      </c>
      <c r="G27" s="9">
        <v>0</v>
      </c>
      <c r="H27" s="9">
        <v>39.28645</v>
      </c>
      <c r="I27" s="9">
        <v>0.007200000000000001</v>
      </c>
      <c r="J27" s="9">
        <v>0</v>
      </c>
      <c r="K27" s="9">
        <v>50</v>
      </c>
      <c r="L27" s="9">
        <v>60</v>
      </c>
      <c r="M27" s="9">
        <v>33.33333333333333</v>
      </c>
      <c r="N27" s="9">
        <v>45.71355</v>
      </c>
      <c r="O27" s="9">
        <v>35.71355</v>
      </c>
      <c r="P27" s="9">
        <v>52.38193333333334</v>
      </c>
    </row>
    <row r="28" spans="1:16" ht="24" customHeight="1">
      <c r="A28" s="8" t="s">
        <v>139</v>
      </c>
      <c r="B28" s="9" t="s">
        <v>140</v>
      </c>
      <c r="C28" s="9">
        <v>8</v>
      </c>
      <c r="D28" s="9">
        <v>8</v>
      </c>
      <c r="E28" s="9">
        <v>6</v>
      </c>
      <c r="F28" s="9">
        <v>0</v>
      </c>
      <c r="G28" s="9">
        <v>0</v>
      </c>
      <c r="H28" s="9">
        <v>12.67985</v>
      </c>
      <c r="I28" s="9">
        <v>0</v>
      </c>
      <c r="J28" s="9">
        <v>0</v>
      </c>
      <c r="K28" s="9">
        <v>6</v>
      </c>
      <c r="L28" s="9">
        <v>8</v>
      </c>
      <c r="M28" s="9">
        <v>0</v>
      </c>
      <c r="N28" s="9">
        <v>-4.67985</v>
      </c>
      <c r="O28" s="9">
        <v>-6.67985</v>
      </c>
      <c r="P28" s="9">
        <v>211.33083333333335</v>
      </c>
    </row>
    <row r="29" spans="1:16" ht="27" customHeight="1">
      <c r="A29" s="8" t="s">
        <v>141</v>
      </c>
      <c r="B29" s="9" t="s">
        <v>142</v>
      </c>
      <c r="C29" s="9">
        <v>140</v>
      </c>
      <c r="D29" s="9">
        <v>140</v>
      </c>
      <c r="E29" s="9">
        <v>105</v>
      </c>
      <c r="F29" s="9">
        <v>0</v>
      </c>
      <c r="G29" s="9">
        <v>0</v>
      </c>
      <c r="H29" s="9">
        <v>138.45788000000002</v>
      </c>
      <c r="I29" s="9">
        <v>0</v>
      </c>
      <c r="J29" s="9">
        <v>0</v>
      </c>
      <c r="K29" s="9">
        <v>105</v>
      </c>
      <c r="L29" s="9">
        <v>140</v>
      </c>
      <c r="M29" s="9">
        <v>0</v>
      </c>
      <c r="N29" s="9">
        <v>1.5421199999999828</v>
      </c>
      <c r="O29" s="9">
        <v>-33.45788000000002</v>
      </c>
      <c r="P29" s="9">
        <v>131.86464761904764</v>
      </c>
    </row>
    <row r="30" spans="1:16" ht="20.25" customHeight="1">
      <c r="A30" s="8" t="s">
        <v>143</v>
      </c>
      <c r="B30" s="9" t="s">
        <v>144</v>
      </c>
      <c r="C30" s="9">
        <v>286</v>
      </c>
      <c r="D30" s="9">
        <v>286</v>
      </c>
      <c r="E30" s="9">
        <v>214.5</v>
      </c>
      <c r="F30" s="9">
        <v>0</v>
      </c>
      <c r="G30" s="9">
        <v>0</v>
      </c>
      <c r="H30" s="9">
        <v>122.82628</v>
      </c>
      <c r="I30" s="9">
        <v>0</v>
      </c>
      <c r="J30" s="9">
        <v>0</v>
      </c>
      <c r="K30" s="9">
        <v>214.5</v>
      </c>
      <c r="L30" s="9">
        <v>286</v>
      </c>
      <c r="M30" s="9">
        <v>0</v>
      </c>
      <c r="N30" s="9">
        <v>163.17372</v>
      </c>
      <c r="O30" s="9">
        <v>91.67372</v>
      </c>
      <c r="P30" s="9">
        <v>57.26166899766899</v>
      </c>
    </row>
    <row r="31" spans="1:16" ht="29.25" customHeight="1">
      <c r="A31" s="6" t="s">
        <v>149</v>
      </c>
      <c r="B31" s="7" t="s">
        <v>150</v>
      </c>
      <c r="C31" s="7">
        <v>0.5</v>
      </c>
      <c r="D31" s="7">
        <v>0.5</v>
      </c>
      <c r="E31" s="7">
        <v>0.375</v>
      </c>
      <c r="F31" s="7">
        <v>0</v>
      </c>
      <c r="G31" s="7">
        <v>0</v>
      </c>
      <c r="H31" s="7">
        <v>3.1245000000000003</v>
      </c>
      <c r="I31" s="7">
        <v>0</v>
      </c>
      <c r="J31" s="7">
        <v>0</v>
      </c>
      <c r="K31" s="7">
        <v>0.375</v>
      </c>
      <c r="L31" s="7">
        <v>0.5</v>
      </c>
      <c r="M31" s="7">
        <v>0</v>
      </c>
      <c r="N31" s="7">
        <v>-2.6245000000000003</v>
      </c>
      <c r="O31" s="7">
        <v>-2.7495000000000003</v>
      </c>
      <c r="P31" s="7">
        <v>833.2</v>
      </c>
    </row>
    <row r="32" spans="1:16" ht="31.5" customHeight="1">
      <c r="A32" s="8" t="s">
        <v>151</v>
      </c>
      <c r="B32" s="9" t="s">
        <v>152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1.2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-1.2</v>
      </c>
      <c r="O32" s="9">
        <v>-1.2</v>
      </c>
      <c r="P32" s="9">
        <v>0</v>
      </c>
    </row>
    <row r="33" spans="1:16" ht="39" customHeight="1">
      <c r="A33" s="8" t="s">
        <v>153</v>
      </c>
      <c r="B33" s="9" t="s">
        <v>154</v>
      </c>
      <c r="C33" s="9">
        <v>0.5</v>
      </c>
      <c r="D33" s="9">
        <v>0.5</v>
      </c>
      <c r="E33" s="9">
        <v>0.375</v>
      </c>
      <c r="F33" s="9">
        <v>0</v>
      </c>
      <c r="G33" s="9">
        <v>0</v>
      </c>
      <c r="H33" s="9">
        <v>1.9245</v>
      </c>
      <c r="I33" s="9">
        <v>0</v>
      </c>
      <c r="J33" s="9">
        <v>0</v>
      </c>
      <c r="K33" s="9">
        <v>0.375</v>
      </c>
      <c r="L33" s="9">
        <v>0.5</v>
      </c>
      <c r="M33" s="9">
        <v>0</v>
      </c>
      <c r="N33" s="9">
        <v>-1.4245</v>
      </c>
      <c r="O33" s="9">
        <v>-1.5495</v>
      </c>
      <c r="P33" s="9">
        <v>513.2</v>
      </c>
    </row>
    <row r="34" spans="1:16" ht="25.5" customHeight="1">
      <c r="A34" s="6" t="s">
        <v>155</v>
      </c>
      <c r="B34" s="7" t="s">
        <v>156</v>
      </c>
      <c r="C34" s="7">
        <v>413.3</v>
      </c>
      <c r="D34" s="7">
        <v>6695.088</v>
      </c>
      <c r="E34" s="7">
        <v>6695.088</v>
      </c>
      <c r="F34" s="7">
        <v>2525.94099</v>
      </c>
      <c r="G34" s="7">
        <v>0</v>
      </c>
      <c r="H34" s="7">
        <v>2525.94099</v>
      </c>
      <c r="I34" s="7">
        <v>0</v>
      </c>
      <c r="J34" s="7">
        <v>0</v>
      </c>
      <c r="K34" s="7">
        <v>4169.14701</v>
      </c>
      <c r="L34" s="7">
        <v>4169.14701</v>
      </c>
      <c r="M34" s="7">
        <v>37.728271682164596</v>
      </c>
      <c r="N34" s="7">
        <v>4169.14701</v>
      </c>
      <c r="O34" s="7">
        <v>4169.14701</v>
      </c>
      <c r="P34" s="7">
        <v>37.728271682164596</v>
      </c>
    </row>
    <row r="35" spans="1:16" ht="18.75" customHeight="1">
      <c r="A35" s="8" t="s">
        <v>187</v>
      </c>
      <c r="B35" s="9" t="s">
        <v>188</v>
      </c>
      <c r="C35" s="9">
        <v>413.3</v>
      </c>
      <c r="D35" s="9">
        <v>6695.088</v>
      </c>
      <c r="E35" s="9">
        <v>6695.088</v>
      </c>
      <c r="F35" s="9">
        <v>2525.94099</v>
      </c>
      <c r="G35" s="9">
        <v>0</v>
      </c>
      <c r="H35" s="9">
        <v>2525.94099</v>
      </c>
      <c r="I35" s="9">
        <v>0</v>
      </c>
      <c r="J35" s="9">
        <v>0</v>
      </c>
      <c r="K35" s="9">
        <v>4169.14701</v>
      </c>
      <c r="L35" s="9">
        <v>4169.14701</v>
      </c>
      <c r="M35" s="9">
        <v>37.728271682164596</v>
      </c>
      <c r="N35" s="9">
        <v>4169.14701</v>
      </c>
      <c r="O35" s="9">
        <v>4169.14701</v>
      </c>
      <c r="P35" s="9">
        <v>37.728271682164596</v>
      </c>
    </row>
    <row r="36" spans="1:16" ht="39" customHeight="1">
      <c r="A36" s="6" t="s">
        <v>159</v>
      </c>
      <c r="B36" s="7" t="s">
        <v>160</v>
      </c>
      <c r="C36" s="7">
        <v>0</v>
      </c>
      <c r="D36" s="7">
        <v>1387.27637</v>
      </c>
      <c r="E36" s="7">
        <v>1387.27637</v>
      </c>
      <c r="F36" s="7">
        <v>1354.84137</v>
      </c>
      <c r="G36" s="7">
        <v>0</v>
      </c>
      <c r="H36" s="7">
        <v>1354.84137</v>
      </c>
      <c r="I36" s="7">
        <v>0</v>
      </c>
      <c r="J36" s="7">
        <v>0</v>
      </c>
      <c r="K36" s="7">
        <v>32.434999999999945</v>
      </c>
      <c r="L36" s="7">
        <v>32.434999999999945</v>
      </c>
      <c r="M36" s="7">
        <v>97.66196551016003</v>
      </c>
      <c r="N36" s="7">
        <v>32.434999999999945</v>
      </c>
      <c r="O36" s="7">
        <v>32.434999999999945</v>
      </c>
      <c r="P36" s="7">
        <v>97.66196551016003</v>
      </c>
    </row>
    <row r="37" spans="1:16" ht="39" customHeight="1">
      <c r="A37" s="8" t="s">
        <v>189</v>
      </c>
      <c r="B37" s="9" t="s">
        <v>190</v>
      </c>
      <c r="C37" s="9">
        <v>0</v>
      </c>
      <c r="D37" s="9">
        <v>1387.27637</v>
      </c>
      <c r="E37" s="9">
        <v>1387.27637</v>
      </c>
      <c r="F37" s="9">
        <v>1354.84137</v>
      </c>
      <c r="G37" s="9">
        <v>0</v>
      </c>
      <c r="H37" s="9">
        <v>1354.84137</v>
      </c>
      <c r="I37" s="9">
        <v>0</v>
      </c>
      <c r="J37" s="9">
        <v>0</v>
      </c>
      <c r="K37" s="9">
        <v>32.434999999999945</v>
      </c>
      <c r="L37" s="9">
        <v>32.434999999999945</v>
      </c>
      <c r="M37" s="9">
        <v>97.66196551016003</v>
      </c>
      <c r="N37" s="9">
        <v>32.434999999999945</v>
      </c>
      <c r="O37" s="9">
        <v>32.434999999999945</v>
      </c>
      <c r="P37" s="9">
        <v>97.66196551016003</v>
      </c>
    </row>
    <row r="38" spans="1:16" ht="31.5" customHeight="1">
      <c r="A38" s="6" t="s">
        <v>191</v>
      </c>
      <c r="B38" s="7" t="s">
        <v>192</v>
      </c>
      <c r="C38" s="7">
        <v>0</v>
      </c>
      <c r="D38" s="7">
        <v>1123.2271200000002</v>
      </c>
      <c r="E38" s="7">
        <v>1123.2271200000002</v>
      </c>
      <c r="F38" s="7">
        <v>1123.2271200000002</v>
      </c>
      <c r="G38" s="7">
        <v>0</v>
      </c>
      <c r="H38" s="7">
        <v>1123.2271200000002</v>
      </c>
      <c r="I38" s="7">
        <v>0</v>
      </c>
      <c r="J38" s="7">
        <v>0</v>
      </c>
      <c r="K38" s="7">
        <v>0</v>
      </c>
      <c r="L38" s="7">
        <v>0</v>
      </c>
      <c r="M38" s="7">
        <v>100</v>
      </c>
      <c r="N38" s="7">
        <v>0</v>
      </c>
      <c r="O38" s="7">
        <v>0</v>
      </c>
      <c r="P38" s="7">
        <v>100</v>
      </c>
    </row>
    <row r="39" spans="1:16" ht="62.25" customHeight="1">
      <c r="A39" s="8" t="s">
        <v>193</v>
      </c>
      <c r="B39" s="9" t="s">
        <v>194</v>
      </c>
      <c r="C39" s="9">
        <v>0</v>
      </c>
      <c r="D39" s="9">
        <v>1123.2271200000002</v>
      </c>
      <c r="E39" s="9">
        <v>1123.2271200000002</v>
      </c>
      <c r="F39" s="9">
        <v>1123.2271200000002</v>
      </c>
      <c r="G39" s="9">
        <v>0</v>
      </c>
      <c r="H39" s="9">
        <v>1123.2271200000002</v>
      </c>
      <c r="I39" s="9">
        <v>0</v>
      </c>
      <c r="J39" s="9">
        <v>0</v>
      </c>
      <c r="K39" s="9">
        <v>0</v>
      </c>
      <c r="L39" s="9">
        <v>0</v>
      </c>
      <c r="M39" s="9">
        <v>100</v>
      </c>
      <c r="N39" s="9">
        <v>0</v>
      </c>
      <c r="O39" s="9">
        <v>0</v>
      </c>
      <c r="P39" s="9">
        <v>100</v>
      </c>
    </row>
    <row r="40" spans="1:16" ht="27.75" customHeight="1">
      <c r="A40" s="6" t="s">
        <v>195</v>
      </c>
      <c r="B40" s="7" t="s">
        <v>196</v>
      </c>
      <c r="C40" s="7">
        <v>5</v>
      </c>
      <c r="D40" s="7">
        <v>553.60212</v>
      </c>
      <c r="E40" s="7">
        <v>551.60212</v>
      </c>
      <c r="F40" s="7">
        <v>81.46853999999999</v>
      </c>
      <c r="G40" s="7">
        <v>0</v>
      </c>
      <c r="H40" s="7">
        <v>81.46853999999999</v>
      </c>
      <c r="I40" s="7">
        <v>0</v>
      </c>
      <c r="J40" s="7">
        <v>0</v>
      </c>
      <c r="K40" s="7">
        <v>470.13358000000005</v>
      </c>
      <c r="L40" s="7">
        <v>472.13358000000005</v>
      </c>
      <c r="M40" s="7">
        <v>14.769439247260324</v>
      </c>
      <c r="N40" s="7">
        <v>472.13358000000005</v>
      </c>
      <c r="O40" s="7">
        <v>470.13358000000005</v>
      </c>
      <c r="P40" s="7">
        <v>14.769439247260324</v>
      </c>
    </row>
    <row r="41" spans="1:16" ht="30" customHeight="1">
      <c r="A41" s="8" t="s">
        <v>197</v>
      </c>
      <c r="B41" s="9" t="s">
        <v>198</v>
      </c>
      <c r="C41" s="9">
        <v>5</v>
      </c>
      <c r="D41" s="9">
        <v>553.60212</v>
      </c>
      <c r="E41" s="9">
        <v>551.60212</v>
      </c>
      <c r="F41" s="9">
        <v>81.46853999999999</v>
      </c>
      <c r="G41" s="9">
        <v>0</v>
      </c>
      <c r="H41" s="9">
        <v>81.46853999999999</v>
      </c>
      <c r="I41" s="9">
        <v>0</v>
      </c>
      <c r="J41" s="9">
        <v>0</v>
      </c>
      <c r="K41" s="9">
        <v>470.13358000000005</v>
      </c>
      <c r="L41" s="9">
        <v>472.13358000000005</v>
      </c>
      <c r="M41" s="9">
        <v>14.769439247260324</v>
      </c>
      <c r="N41" s="9">
        <v>472.13358000000005</v>
      </c>
      <c r="O41" s="9">
        <v>470.13358000000005</v>
      </c>
      <c r="P41" s="9">
        <v>14.769439247260324</v>
      </c>
    </row>
    <row r="42" spans="1:16" ht="17.25" customHeight="1" thickBot="1">
      <c r="A42" s="12" t="s">
        <v>181</v>
      </c>
      <c r="B42" s="13" t="s">
        <v>182</v>
      </c>
      <c r="C42" s="13">
        <v>5501.98</v>
      </c>
      <c r="D42" s="13">
        <v>16752.75561</v>
      </c>
      <c r="E42" s="13">
        <v>15536.83061</v>
      </c>
      <c r="F42" s="13">
        <v>5736.5050200000005</v>
      </c>
      <c r="G42" s="13">
        <v>0</v>
      </c>
      <c r="H42" s="13">
        <v>17908.552059999998</v>
      </c>
      <c r="I42" s="7">
        <v>88.7172</v>
      </c>
      <c r="J42" s="7">
        <v>59.08994</v>
      </c>
      <c r="K42" s="7">
        <v>9800.32559</v>
      </c>
      <c r="L42" s="7">
        <v>11016.25059</v>
      </c>
      <c r="M42" s="7">
        <v>36.92197697198167</v>
      </c>
      <c r="N42" s="7">
        <v>-1155.796449999998</v>
      </c>
      <c r="O42" s="7">
        <v>-2371.7214499999973</v>
      </c>
      <c r="P42" s="7">
        <v>115.26515612826134</v>
      </c>
    </row>
    <row r="43" spans="1:8" ht="33.75" customHeight="1" thickBot="1">
      <c r="A43" s="14"/>
      <c r="B43" s="15" t="s">
        <v>201</v>
      </c>
      <c r="C43" s="16">
        <f>C42+'Загальний фонд'!C91</f>
        <v>250857.1</v>
      </c>
      <c r="D43" s="16">
        <f>'Загальний фонд'!D91</f>
        <v>300103.6214799998</v>
      </c>
      <c r="E43" s="16">
        <f>'Загальний фонд'!E91</f>
        <v>234016.98029999994</v>
      </c>
      <c r="F43" s="16"/>
      <c r="G43" s="16"/>
      <c r="H43" s="17">
        <f>H42+'Загальний фонд'!H91</f>
        <v>217998.73970999988</v>
      </c>
    </row>
    <row r="45" spans="1:8" ht="39" customHeight="1">
      <c r="A45" s="2" t="s">
        <v>212</v>
      </c>
      <c r="H45" s="2" t="s">
        <v>213</v>
      </c>
    </row>
  </sheetData>
  <sheetProtection/>
  <mergeCells count="2">
    <mergeCell ref="A2:L2"/>
    <mergeCell ref="B3:D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Перепелиця</dc:creator>
  <cp:keywords/>
  <dc:description/>
  <cp:lastModifiedBy>Admin</cp:lastModifiedBy>
  <cp:lastPrinted>2015-10-21T06:05:41Z</cp:lastPrinted>
  <dcterms:created xsi:type="dcterms:W3CDTF">2015-10-13T10:42:33Z</dcterms:created>
  <dcterms:modified xsi:type="dcterms:W3CDTF">2015-10-21T06:21:19Z</dcterms:modified>
  <cp:category/>
  <cp:version/>
  <cp:contentType/>
  <cp:contentStatus/>
</cp:coreProperties>
</file>