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56" windowHeight="9264" activeTab="0"/>
  </bookViews>
  <sheets>
    <sheet name="Лист1" sheetId="1" r:id="rId1"/>
  </sheets>
  <definedNames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<sst xmlns="http://schemas.openxmlformats.org/spreadsheetml/2006/main" count="147" uniqueCount="100">
  <si>
    <t>Перелік об'єктів, видатки  які у 2018 році  будуть проводитися 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</si>
  <si>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</si>
  <si>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</si>
  <si>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</si>
  <si>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0210000</t>
  </si>
  <si>
    <t>Внески до статутного капіталу суб’єктів господарювання</t>
  </si>
  <si>
    <t>Поповнення статутного фонду КП «Міськсвітло»: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</si>
  <si>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</si>
  <si>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</si>
  <si>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Заходи з енергозбереження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</si>
  <si>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 та за рахунок співфінансування   з міського бюджету в сумі  2005,0 тис. грн.)</t>
  </si>
  <si>
    <r>
      <t>Виконавчий комітет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</si>
  <si>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r>
      <t>Управління капітального будівництва міської ради</t>
    </r>
    <r>
      <rPr>
        <b/>
        <i/>
        <sz val="10"/>
        <color indexed="8"/>
        <rFont val="Times New Roman"/>
        <family val="1"/>
      </rPr>
      <t xml:space="preserve"> ( головний розпорядник)</t>
    </r>
  </si>
  <si>
    <t>3110</t>
  </si>
  <si>
    <t>Капітальні видатки</t>
  </si>
  <si>
    <t>співфінансування  по обєкту "Будівництво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корпусу)"</t>
  </si>
  <si>
    <t>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  залиш субв СПЕЦФД</t>
  </si>
  <si>
    <t>3122</t>
  </si>
  <si>
    <t>КЕКВ</t>
  </si>
  <si>
    <t xml:space="preserve"> Залишок субвенціїспец фд  по об'єкту "Капітальний ремонт (стіни, дах, облаштування каналізації, підлога) приміщення ЦНТТМ вул. Галаганівській  в м. Прилуки, Чернігівської області"</t>
  </si>
  <si>
    <t>співфінансування за рахунок вільного залишку загального фонду по обєкту "Капітальний ремонт (стіни, дах, облаштування каналізації, підлога) приміщення ЦНТТМ вул. Галаганівській  в м. Прилуки, Чернігівської області"</t>
  </si>
  <si>
    <t>Виготовлення ПКД робочого проекту по об'єкту "Реконструкція частини приміщення ДНЗ №7 під центр комплексної реабілітації для дітей з інвалідністю та осіб з інвалідністю  по вул. Іванівській, 57 в м. Прилуки Чернігівської області" з поданням та проходженням експертизи.</t>
  </si>
  <si>
    <t xml:space="preserve">виготовлення ПКД робочого проекту по об'єкту "Будівництво залізничного переїзду по вул.. Челюскінців (1кмПК9) у місті </t>
  </si>
  <si>
    <t xml:space="preserve">Громадський бюджет:
Кошти для придбання спортивного майданчика в ЗОШ І-ІІІ ст. №3
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</si>
  <si>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</si>
  <si>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</si>
  <si>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</si>
  <si>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3210</t>
  </si>
  <si>
    <t>3240</t>
  </si>
  <si>
    <t>Надання інших пільг окремим категоріям громадян відповідно до законодавства</t>
  </si>
  <si>
    <t>Будівництво медичних установ та закладів</t>
  </si>
  <si>
    <t>коригування наявної ПКД робочого проекту з поданням та проходженням експертизи по об'єкту: “Капітальний ремонт ІІ поверху хірургічного корпусу КЛПЗ «Прилуцька центральна міська лікарня» по вул. Київській, 56 в м. Прилуки Чернігівської області”</t>
  </si>
  <si>
    <t>Будівництво освітніх установ та закладів</t>
  </si>
  <si>
    <t>Зміни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</si>
  <si>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</si>
  <si>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(КЛПЗ ПЦМЛ)
Багатопрофільна стаціонарна медична допомога населенню
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</si>
  <si>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</si>
  <si>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</si>
  <si>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</si>
  <si>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 xml:space="preserve">Надання спеціальної освіти школами естетичного виховання (музичними, художніми, хореографічними, театральними, хоровими, мистецькими)(Музична школа)
</t>
  </si>
  <si>
    <t>Поповнення статутного фонду КП «Прилукижитлобуд»:</t>
  </si>
  <si>
    <t>Будівництво залізничного переїзду по вул. Челюскінців (1кмПК9) у місті Прилуки Чернігівської області" з поданням та проходженням експертизи</t>
  </si>
  <si>
    <t>Будівництво інших об'єктів соціальної та виробничої інфраструктури комунальної власності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</si>
  <si>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</si>
  <si>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</si>
  <si>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t>Управління освіти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</si>
  <si>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r>
      <t>Відділ культури та туризму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</si>
  <si>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r>
      <t>Управління праці та СЗН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</si>
  <si>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r>
      <t>Управління  ЖКГ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</si>
  <si>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t xml:space="preserve">Надання позашкільної освіти позашкільними закладами освіти, заходи із позашкільної роботи з дітьми
</t>
  </si>
  <si>
    <t>Поповнення статутного фонду КП Прилукитепловодопостачання</t>
  </si>
  <si>
    <t>3132</t>
  </si>
  <si>
    <t>Виготовлення проектної документації по об’єкту «Капітальний ремонт дорожнього покриття проїзної частини вул.Костянтинівської (від вул. Земської до вул.Вокзальної)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</si>
  <si>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вул.1 Травня (від вул. Юрія Коптєва до вул.Вокзальної)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</si>
  <si>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вул.Андріївської (від вул. 1 Травня до вул. Костянтинівської)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</si>
  <si>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вул.Житньої (від вул. Богунської до вул. Костянтинівської)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</si>
  <si>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вул.Боброва (від вул.Сорочинської до вул. Фабричної) в м. Прилуки Чернігівської області» з поданням та проходженням експертизи (заг./спец.вільн.залишок)</t>
  </si>
  <si>
    <t>Виготовлення проектної документації по об’єкту «Капітальний ремонт дорожнього покриття проїзної частини вул.Вавілова (від в`їзду  в м.Прилуки із с.Заїзд до залізничного мосту в районі зупинки 738км Південної залізниці) 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</si>
  <si>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вул.Київської (від залізничного мосту в районі зупинки 738км Південної залізниці до вул.Ждановича) 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</si>
  <si>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вул.Пушкіна (від вул. Київської до вул. Костянтинівської) в м. Прилуки Чернігівської області» з поданням та проходженням експертизи.(заг./спец.вільн.залишок)</t>
  </si>
  <si>
    <t>Виготовлення проектної документації по об’єкту «Капітальний ремонт дорожнього покриття проїзної частини вул.Ярмаркової (від вул. Київської до вул. Костянтинівської) в м. Прилуки Чернігівської області» з поданням та проходженням експертизи.(заг./спец.вільн.залишок)</t>
  </si>
  <si>
    <t>-1700000;               -432000; 178000 в/з;   -177999,60</t>
  </si>
  <si>
    <t>466156  Д</t>
  </si>
  <si>
    <t xml:space="preserve">Співфінансування "Капітальний ремонт 2 поверху хірургічного корпусу КЛПЗ"Прилуцька центральна міська лікарня" по  вул. Київській, 56 в м. Прилуки Чернігівської області» </t>
  </si>
  <si>
    <t>Співфінансування "Капітальний ремонт будівлі НКВ №15(вимощення, система водовідведення з даху" за адресою ІІ провулок Миколаївський, 14А в м. Прилуки Чернігівської області»</t>
  </si>
  <si>
    <t>268400  79350</t>
  </si>
  <si>
    <t>КП Послуга</t>
  </si>
  <si>
    <t>Каса на 01.06.18</t>
  </si>
  <si>
    <t>341532 субв</t>
  </si>
  <si>
    <t>Зміни у травні</t>
  </si>
  <si>
    <t xml:space="preserve">Уточнений          план          01.06.  </t>
  </si>
  <si>
    <t xml:space="preserve">Уточнений          план 01.05.         </t>
  </si>
  <si>
    <t>на 01.07.2018</t>
  </si>
  <si>
    <t>ЗАТВЕРДЖЕНО</t>
  </si>
  <si>
    <t>рішення міської ради</t>
  </si>
  <si>
    <t>Додаток 6</t>
  </si>
  <si>
    <t xml:space="preserve">Начальник фінансового управління                                            </t>
  </si>
  <si>
    <t>міської ради</t>
  </si>
  <si>
    <t>СТАНОМ НА 01.07.18</t>
  </si>
  <si>
    <t xml:space="preserve">                                       </t>
  </si>
  <si>
    <t xml:space="preserve">  О.І.Ворона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</si>
  <si>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</si>
  <si>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t xml:space="preserve">залишок субвенції загального фонду  на початок року:  "Закупівля слюсарного набору, столярного набору, торцювальної пилки, рейсмусу настільного, лінгафонної системи “Лотос”, комплекту меблів для актової зали, набору гімнастичних матів, ноутбуків для Прилуцької загальноосвітньої школи I—III ступенів №  14 Прилуцької міської ради Чернігівської області, вул. Садова, 106, м. Прилуки Чернігівської област"і
 </t>
  </si>
  <si>
    <t xml:space="preserve"> співфінансування за рахунок вільного залишку загального фонду, що передається до бюджету розвитку</t>
  </si>
  <si>
    <t>коригування наявної ПКД робочого проекту з поданням та проходженням експертизи по об'єкту: 
“Капітальний ремонт будівлі НВК № 15 (вимощення, система водовідведення з даху) за адресою: ІІ провулок Миколаївський, 14 А в м.Прилуки Чернігівської області”</t>
  </si>
  <si>
    <t xml:space="preserve">Уточнений          план          01.07. 18 </t>
  </si>
  <si>
    <t>КП Шкільний</t>
  </si>
  <si>
    <t>0210160</t>
  </si>
  <si>
    <t>0217670</t>
  </si>
  <si>
    <t>0610000</t>
  </si>
  <si>
    <t>0617363</t>
  </si>
  <si>
    <t>0611020</t>
  </si>
  <si>
    <t>0611090</t>
  </si>
  <si>
    <t>0813031</t>
  </si>
  <si>
    <r>
      <t xml:space="preserve">800000; 200000;  </t>
    </r>
    <r>
      <rPr>
        <u val="single"/>
        <sz val="10"/>
        <color indexed="8"/>
        <rFont val="Times New Roman"/>
        <family val="1"/>
      </rPr>
      <t xml:space="preserve">30000 Д 50000; </t>
    </r>
    <r>
      <rPr>
        <sz val="10"/>
        <color indexed="8"/>
        <rFont val="Times New Roman"/>
        <family val="1"/>
      </rPr>
      <t>250000</t>
    </r>
  </si>
  <si>
    <r>
      <t xml:space="preserve">127000;         </t>
    </r>
    <r>
      <rPr>
        <u val="single"/>
        <sz val="10"/>
        <color indexed="8"/>
        <rFont val="Times New Roman"/>
        <family val="1"/>
      </rPr>
      <t>10000 82000</t>
    </r>
  </si>
  <si>
    <t>залишок субвенції загального фонду  на початок року "Придбання активної акустики, мультимедійної установки, пилососа і відпарювача для Центру творчості дітей та юнацтва, вул. 1 Травня, 80, м. Прилуки Чернігівської області"</t>
  </si>
  <si>
    <t xml:space="preserve">залишок субвенції загального фонду по об'єкту "Будівництво II корпусу школи-гімназії та реконструкція існуючого по вул. Київській, 190, в м. Прилуки Чернігівської області (І черга — будівництво ІІ корпусу)"
</t>
  </si>
  <si>
    <t>(47 сесія 7 скликання)</t>
  </si>
  <si>
    <t>31 серпня_2018 року №2_____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</si>
</sst>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56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 tint="0.24998000264167786"/>
      <name val="Times New Roman"/>
      <family val="1"/>
    </font>
    <font>
      <i/>
      <sz val="10"/>
      <color theme="1" tint="0.24998000264167786"/>
      <name val="Times New Roman"/>
      <family val="1"/>
    </font>
    <font>
      <sz val="11"/>
      <color rgb="FF002060"/>
      <name val="Times New Roman"/>
      <family val="1"/>
    </font>
    <font>
      <b/>
      <i/>
      <sz val="10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  <font>
      <sz val="12"/>
      <color theme="1"/>
      <name val="Times New Roman"/>
      <family val="1"/>
    </font>
    <font>
      <i/>
      <sz val="12"/>
      <color theme="1" tint="0.24998000264167786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 tint="0.24998000264167786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10" xfId="52" applyFont="1" applyFill="1" applyBorder="1" applyAlignment="1">
      <alignment vertical="top" wrapText="1"/>
      <protection/>
    </xf>
    <xf numFmtId="0" fontId="63" fillId="0" borderId="10" xfId="0" applyFont="1" applyFill="1" applyBorder="1" applyAlignment="1">
      <alignment vertical="top"/>
    </xf>
    <xf numFmtId="49" fontId="4" fillId="0" borderId="10" xfId="52" applyNumberFormat="1" applyFont="1" applyFill="1" applyBorder="1" applyAlignment="1">
      <alignment vertical="top" wrapText="1"/>
      <protection/>
    </xf>
    <xf numFmtId="49" fontId="13" fillId="0" borderId="10" xfId="52" applyNumberFormat="1" applyFont="1" applyFill="1" applyBorder="1" applyAlignment="1">
      <alignment vertical="top" wrapText="1"/>
      <protection/>
    </xf>
    <xf numFmtId="49" fontId="11" fillId="0" borderId="10" xfId="53" applyNumberFormat="1" applyFont="1" applyFill="1" applyBorder="1" applyAlignment="1" applyProtection="1">
      <alignment vertical="top" wrapText="1"/>
      <protection/>
    </xf>
    <xf numFmtId="2" fontId="63" fillId="0" borderId="10" xfId="0" applyNumberFormat="1" applyFont="1" applyFill="1" applyBorder="1" applyAlignment="1">
      <alignment vertical="top" wrapText="1"/>
    </xf>
    <xf numFmtId="2" fontId="64" fillId="0" borderId="10" xfId="0" applyNumberFormat="1" applyFont="1" applyFill="1" applyBorder="1" applyAlignment="1">
      <alignment vertical="top" wrapText="1"/>
    </xf>
    <xf numFmtId="2" fontId="65" fillId="0" borderId="10" xfId="52" applyNumberFormat="1" applyFont="1" applyFill="1" applyBorder="1" applyAlignment="1">
      <alignment vertical="top" wrapText="1"/>
      <protection/>
    </xf>
    <xf numFmtId="49" fontId="4" fillId="0" borderId="10" xfId="53" applyNumberFormat="1" applyFont="1" applyFill="1" applyBorder="1" applyAlignment="1" applyProtection="1">
      <alignment vertical="top" wrapText="1"/>
      <protection/>
    </xf>
    <xf numFmtId="2" fontId="12" fillId="0" borderId="10" xfId="52" applyNumberFormat="1" applyFont="1" applyFill="1" applyBorder="1" applyAlignment="1">
      <alignment vertical="top" wrapText="1"/>
      <protection/>
    </xf>
    <xf numFmtId="2" fontId="4" fillId="0" borderId="10" xfId="52" applyNumberFormat="1" applyFont="1" applyFill="1" applyBorder="1" applyAlignment="1">
      <alignment vertical="top" wrapText="1"/>
      <protection/>
    </xf>
    <xf numFmtId="2" fontId="4" fillId="0" borderId="10" xfId="52" applyNumberFormat="1" applyFont="1" applyFill="1" applyBorder="1" applyAlignment="1">
      <alignment vertical="top"/>
      <protection/>
    </xf>
    <xf numFmtId="2" fontId="65" fillId="0" borderId="10" xfId="52" applyNumberFormat="1" applyFont="1" applyFill="1" applyBorder="1" applyAlignment="1">
      <alignment vertical="top"/>
      <protection/>
    </xf>
    <xf numFmtId="0" fontId="14" fillId="0" borderId="0" xfId="0" applyFont="1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Border="1" applyAlignment="1">
      <alignment vertical="center"/>
    </xf>
    <xf numFmtId="0" fontId="15" fillId="0" borderId="10" xfId="52" applyNumberFormat="1" applyFont="1" applyFill="1" applyBorder="1" applyAlignment="1" applyProtection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vertical="top" wrapText="1"/>
      <protection/>
    </xf>
    <xf numFmtId="49" fontId="9" fillId="0" borderId="10" xfId="52" applyNumberFormat="1" applyFont="1" applyFill="1" applyBorder="1" applyAlignment="1">
      <alignment vertical="top" wrapText="1"/>
      <protection/>
    </xf>
    <xf numFmtId="2" fontId="8" fillId="0" borderId="10" xfId="52" applyNumberFormat="1" applyFont="1" applyFill="1" applyBorder="1" applyAlignment="1">
      <alignment vertical="top" wrapText="1"/>
      <protection/>
    </xf>
    <xf numFmtId="2" fontId="6" fillId="0" borderId="10" xfId="52" applyNumberFormat="1" applyFont="1" applyFill="1" applyBorder="1" applyAlignment="1">
      <alignment vertical="top"/>
      <protection/>
    </xf>
    <xf numFmtId="0" fontId="6" fillId="0" borderId="10" xfId="52" applyFont="1" applyFill="1" applyBorder="1" applyAlignment="1">
      <alignment vertical="top" wrapText="1"/>
      <protection/>
    </xf>
    <xf numFmtId="2" fontId="6" fillId="0" borderId="10" xfId="52" applyNumberFormat="1" applyFont="1" applyFill="1" applyBorder="1" applyAlignment="1">
      <alignment vertical="top" wrapText="1"/>
      <protection/>
    </xf>
    <xf numFmtId="2" fontId="67" fillId="0" borderId="10" xfId="52" applyNumberFormat="1" applyFont="1" applyFill="1" applyBorder="1" applyAlignment="1">
      <alignment vertical="top" wrapText="1"/>
      <protection/>
    </xf>
    <xf numFmtId="2" fontId="68" fillId="0" borderId="10" xfId="52" applyNumberFormat="1" applyFont="1" applyFill="1" applyBorder="1" applyAlignment="1">
      <alignment vertical="top" wrapText="1"/>
      <protection/>
    </xf>
    <xf numFmtId="0" fontId="69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2" fontId="69" fillId="0" borderId="10" xfId="0" applyNumberFormat="1" applyFont="1" applyFill="1" applyBorder="1" applyAlignment="1">
      <alignment vertical="top" wrapText="1"/>
    </xf>
    <xf numFmtId="2" fontId="70" fillId="0" borderId="10" xfId="0" applyNumberFormat="1" applyFont="1" applyFill="1" applyBorder="1" applyAlignment="1">
      <alignment vertical="top" wrapText="1"/>
    </xf>
    <xf numFmtId="0" fontId="13" fillId="0" borderId="10" xfId="52" applyFont="1" applyFill="1" applyBorder="1" applyAlignment="1">
      <alignment vertical="top" wrapText="1"/>
      <protection/>
    </xf>
    <xf numFmtId="2" fontId="13" fillId="0" borderId="10" xfId="52" applyNumberFormat="1" applyFont="1" applyFill="1" applyBorder="1" applyAlignment="1">
      <alignment vertical="top" wrapText="1"/>
      <protection/>
    </xf>
    <xf numFmtId="2" fontId="70" fillId="0" borderId="10" xfId="52" applyNumberFormat="1" applyFont="1" applyFill="1" applyBorder="1" applyAlignment="1">
      <alignment vertical="top" wrapText="1"/>
      <protection/>
    </xf>
    <xf numFmtId="0" fontId="6" fillId="0" borderId="10" xfId="53" applyNumberFormat="1" applyFont="1" applyFill="1" applyBorder="1" applyAlignment="1" applyProtection="1">
      <alignment vertical="top" wrapText="1"/>
      <protection/>
    </xf>
    <xf numFmtId="2" fontId="67" fillId="0" borderId="10" xfId="52" applyNumberFormat="1" applyFont="1" applyFill="1" applyBorder="1" applyAlignment="1">
      <alignment vertical="top"/>
      <protection/>
    </xf>
    <xf numFmtId="2" fontId="11" fillId="0" borderId="10" xfId="52" applyNumberFormat="1" applyFont="1" applyFill="1" applyBorder="1" applyAlignment="1">
      <alignment vertical="top" wrapText="1"/>
      <protection/>
    </xf>
    <xf numFmtId="0" fontId="4" fillId="0" borderId="10" xfId="53" applyNumberFormat="1" applyFont="1" applyFill="1" applyBorder="1" applyAlignment="1" applyProtection="1">
      <alignment vertical="top" wrapText="1"/>
      <protection/>
    </xf>
    <xf numFmtId="0" fontId="71" fillId="0" borderId="1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49" fontId="4" fillId="0" borderId="0" xfId="52" applyNumberFormat="1" applyFont="1">
      <alignment/>
      <protection/>
    </xf>
    <xf numFmtId="49" fontId="15" fillId="0" borderId="10" xfId="52" applyNumberFormat="1" applyFont="1" applyFill="1" applyBorder="1" applyAlignment="1" applyProtection="1">
      <alignment horizontal="center" vertical="center" wrapText="1"/>
      <protection/>
    </xf>
    <xf numFmtId="49" fontId="69" fillId="0" borderId="10" xfId="0" applyNumberFormat="1" applyFont="1" applyFill="1" applyBorder="1" applyAlignment="1">
      <alignment vertical="top"/>
    </xf>
    <xf numFmtId="49" fontId="6" fillId="0" borderId="10" xfId="53" applyNumberFormat="1" applyFont="1" applyFill="1" applyBorder="1" applyAlignment="1" applyProtection="1">
      <alignment vertical="top"/>
      <protection/>
    </xf>
    <xf numFmtId="49" fontId="11" fillId="0" borderId="10" xfId="52" applyNumberFormat="1" applyFont="1" applyFill="1" applyBorder="1" applyAlignment="1">
      <alignment vertical="top" wrapText="1"/>
      <protection/>
    </xf>
    <xf numFmtId="49" fontId="63" fillId="0" borderId="10" xfId="0" applyNumberFormat="1" applyFont="1" applyFill="1" applyBorder="1" applyAlignment="1">
      <alignment vertical="top"/>
    </xf>
    <xf numFmtId="49" fontId="4" fillId="0" borderId="10" xfId="53" applyNumberFormat="1" applyFont="1" applyFill="1" applyBorder="1" applyAlignment="1" applyProtection="1">
      <alignment vertical="top"/>
      <protection/>
    </xf>
    <xf numFmtId="49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vertical="top"/>
    </xf>
    <xf numFmtId="2" fontId="74" fillId="0" borderId="10" xfId="0" applyNumberFormat="1" applyFont="1" applyFill="1" applyBorder="1" applyAlignment="1">
      <alignment vertical="top"/>
    </xf>
    <xf numFmtId="2" fontId="72" fillId="0" borderId="10" xfId="0" applyNumberFormat="1" applyFont="1" applyFill="1" applyBorder="1" applyAlignment="1">
      <alignment vertical="top" wrapText="1"/>
    </xf>
    <xf numFmtId="2" fontId="65" fillId="0" borderId="10" xfId="0" applyNumberFormat="1" applyFont="1" applyFill="1" applyBorder="1" applyAlignment="1">
      <alignment vertical="top" wrapText="1"/>
    </xf>
    <xf numFmtId="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vertical="top"/>
    </xf>
    <xf numFmtId="2" fontId="72" fillId="0" borderId="10" xfId="0" applyNumberFormat="1" applyFont="1" applyFill="1" applyBorder="1" applyAlignment="1">
      <alignment vertical="top"/>
    </xf>
    <xf numFmtId="2" fontId="65" fillId="0" borderId="10" xfId="0" applyNumberFormat="1" applyFont="1" applyFill="1" applyBorder="1" applyAlignment="1">
      <alignment vertical="top"/>
    </xf>
    <xf numFmtId="0" fontId="72" fillId="0" borderId="0" xfId="0" applyFont="1" applyAlignment="1">
      <alignment textRotation="90"/>
    </xf>
    <xf numFmtId="2" fontId="67" fillId="0" borderId="10" xfId="0" applyNumberFormat="1" applyFont="1" applyFill="1" applyBorder="1" applyAlignment="1">
      <alignment vertical="top"/>
    </xf>
    <xf numFmtId="49" fontId="72" fillId="0" borderId="10" xfId="0" applyNumberFormat="1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49" fontId="72" fillId="0" borderId="10" xfId="0" applyNumberFormat="1" applyFont="1" applyFill="1" applyBorder="1" applyAlignment="1">
      <alignment vertical="top"/>
    </xf>
    <xf numFmtId="0" fontId="72" fillId="0" borderId="10" xfId="0" applyFont="1" applyFill="1" applyBorder="1" applyAlignment="1">
      <alignment/>
    </xf>
    <xf numFmtId="49" fontId="72" fillId="0" borderId="0" xfId="0" applyNumberFormat="1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2" fillId="0" borderId="0" xfId="0" applyFont="1" applyFill="1" applyBorder="1" applyAlignment="1">
      <alignment vertical="top"/>
    </xf>
    <xf numFmtId="2" fontId="72" fillId="0" borderId="0" xfId="0" applyNumberFormat="1" applyFont="1" applyFill="1" applyBorder="1" applyAlignment="1">
      <alignment vertical="top"/>
    </xf>
    <xf numFmtId="0" fontId="65" fillId="0" borderId="0" xfId="0" applyFont="1" applyFill="1" applyBorder="1" applyAlignment="1">
      <alignment vertical="top"/>
    </xf>
    <xf numFmtId="49" fontId="7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7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view="pageBreakPreview" zoomScale="60" zoomScalePageLayoutView="0" workbookViewId="0" topLeftCell="C1">
      <selection activeCell="L7" sqref="L7"/>
    </sheetView>
  </sheetViews>
  <sheetFormatPr defaultColWidth="9.140625" defaultRowHeight="12.75"/>
  <cols>
    <col min="1" max="1" width="2.7109375" style="51" customWidth="1"/>
    <col min="2" max="2" width="12.7109375" style="50" customWidth="1"/>
    <col min="3" max="3" width="11.00390625" style="51" customWidth="1"/>
    <col min="4" max="4" width="31.28125" style="51" customWidth="1"/>
    <col min="5" max="5" width="39.57421875" style="51" customWidth="1"/>
    <col min="6" max="6" width="14.28125" style="51" customWidth="1"/>
    <col min="7" max="7" width="0.13671875" style="51" hidden="1" customWidth="1"/>
    <col min="8" max="8" width="9.7109375" style="51" hidden="1" customWidth="1"/>
    <col min="9" max="9" width="11.7109375" style="51" hidden="1" customWidth="1"/>
    <col min="10" max="10" width="13.7109375" style="51" hidden="1" customWidth="1"/>
    <col min="11" max="11" width="11.28125" style="51" hidden="1" customWidth="1"/>
    <col min="12" max="12" width="15.28125" style="51" customWidth="1"/>
    <col min="13" max="13" width="9.421875" style="51" bestFit="1" customWidth="1"/>
    <col min="14" max="14" width="11.57421875" style="51" customWidth="1"/>
    <col min="15" max="16384" width="8.8515625" style="51" customWidth="1"/>
  </cols>
  <sheetData>
    <row r="1" spans="6:12" ht="13.5">
      <c r="F1" s="17" t="s">
        <v>73</v>
      </c>
      <c r="G1" s="52"/>
      <c r="H1" s="52"/>
      <c r="I1" s="52"/>
      <c r="J1" s="52"/>
      <c r="K1" s="52"/>
      <c r="L1" s="52"/>
    </row>
    <row r="2" spans="6:12" ht="13.5">
      <c r="F2" s="18" t="s">
        <v>74</v>
      </c>
      <c r="G2" s="52"/>
      <c r="H2" s="52"/>
      <c r="I2" s="52"/>
      <c r="J2" s="52"/>
      <c r="K2" s="52"/>
      <c r="L2" s="52"/>
    </row>
    <row r="3" spans="6:12" ht="13.5">
      <c r="F3" s="18" t="s">
        <v>98</v>
      </c>
      <c r="G3" s="52"/>
      <c r="H3" s="52"/>
      <c r="I3" s="52"/>
      <c r="J3" s="52"/>
      <c r="K3" s="52"/>
      <c r="L3" s="52"/>
    </row>
    <row r="4" spans="6:12" ht="13.5">
      <c r="F4" s="18" t="s">
        <v>99</v>
      </c>
      <c r="G4" s="52"/>
      <c r="H4" s="52"/>
      <c r="I4" s="52"/>
      <c r="J4" s="52"/>
      <c r="K4" s="52"/>
      <c r="L4" s="52"/>
    </row>
    <row r="5" spans="6:12" ht="13.5">
      <c r="F5" s="17"/>
      <c r="G5" s="52"/>
      <c r="H5" s="52"/>
      <c r="I5" s="52"/>
      <c r="J5" s="52"/>
      <c r="K5" s="52"/>
      <c r="L5" s="52"/>
    </row>
    <row r="6" spans="6:12" ht="13.5">
      <c r="F6" s="18" t="s">
        <v>75</v>
      </c>
      <c r="G6" s="52"/>
      <c r="H6" s="52"/>
      <c r="I6" s="52"/>
      <c r="J6" s="52"/>
      <c r="K6" s="52"/>
      <c r="L6" s="52"/>
    </row>
    <row r="7" spans="6:12" ht="12.75">
      <c r="F7" s="52"/>
      <c r="G7" s="52"/>
      <c r="H7" s="52"/>
      <c r="I7" s="52"/>
      <c r="J7" s="52"/>
      <c r="K7" s="52"/>
      <c r="L7" s="52"/>
    </row>
    <row r="9" spans="2:8" ht="17.25">
      <c r="B9" s="83" t="s">
        <v>0</v>
      </c>
      <c r="C9" s="84"/>
      <c r="D9" s="84"/>
      <c r="E9" s="84"/>
      <c r="F9" s="84"/>
      <c r="G9" s="53" t="s">
        <v>72</v>
      </c>
      <c r="H9" s="53"/>
    </row>
    <row r="10" spans="2:6" ht="18">
      <c r="B10" s="43" t="s">
        <v>78</v>
      </c>
      <c r="C10" s="2"/>
      <c r="D10" s="1"/>
      <c r="E10" s="1"/>
      <c r="F10" s="1"/>
    </row>
    <row r="11" spans="2:12" s="57" customFormat="1" ht="142.5">
      <c r="B11" s="44" t="s">
        <v>81</v>
      </c>
      <c r="C11" s="19" t="s">
        <v>18</v>
      </c>
      <c r="D11" s="19" t="s">
        <v>1</v>
      </c>
      <c r="E11" s="20" t="s">
        <v>2</v>
      </c>
      <c r="F11" s="20" t="s">
        <v>3</v>
      </c>
      <c r="G11" s="54" t="s">
        <v>33</v>
      </c>
      <c r="H11" s="55" t="s">
        <v>69</v>
      </c>
      <c r="I11" s="55" t="s">
        <v>71</v>
      </c>
      <c r="J11" s="55" t="s">
        <v>70</v>
      </c>
      <c r="K11" s="56" t="s">
        <v>67</v>
      </c>
      <c r="L11" s="55" t="s">
        <v>85</v>
      </c>
    </row>
    <row r="12" spans="2:12" ht="60" customHeight="1">
      <c r="B12" s="21" t="s">
        <v>4</v>
      </c>
      <c r="C12" s="22"/>
      <c r="D12" s="23" t="s">
        <v>11</v>
      </c>
      <c r="E12" s="24"/>
      <c r="F12" s="58">
        <f>F13+F14+F15</f>
        <v>550000</v>
      </c>
      <c r="G12" s="59"/>
      <c r="H12" s="59"/>
      <c r="I12" s="58">
        <f>I13+I14+I15</f>
        <v>4796519</v>
      </c>
      <c r="J12" s="58">
        <f>J13+J14+J15</f>
        <v>4796519</v>
      </c>
      <c r="K12" s="58">
        <f>K13+K14+K15</f>
        <v>4598419</v>
      </c>
      <c r="L12" s="58">
        <f>L13+L14+L15</f>
        <v>4796519</v>
      </c>
    </row>
    <row r="13" spans="2:12" ht="60" customHeight="1">
      <c r="B13" s="5" t="s">
        <v>87</v>
      </c>
      <c r="C13" s="5" t="s">
        <v>13</v>
      </c>
      <c r="D13" s="3" t="s">
        <v>43</v>
      </c>
      <c r="E13" s="3" t="s">
        <v>14</v>
      </c>
      <c r="F13" s="25"/>
      <c r="G13" s="59">
        <v>400000</v>
      </c>
      <c r="H13" s="59"/>
      <c r="I13" s="13">
        <v>400000</v>
      </c>
      <c r="J13" s="13">
        <v>400000</v>
      </c>
      <c r="K13" s="10">
        <v>399900</v>
      </c>
      <c r="L13" s="13">
        <v>400000</v>
      </c>
    </row>
    <row r="14" spans="2:12" ht="60" customHeight="1">
      <c r="B14" s="5">
        <v>212010</v>
      </c>
      <c r="C14" s="5" t="s">
        <v>27</v>
      </c>
      <c r="D14" s="3" t="s">
        <v>35</v>
      </c>
      <c r="E14" s="3" t="s">
        <v>14</v>
      </c>
      <c r="F14" s="25"/>
      <c r="G14" s="59">
        <v>82363</v>
      </c>
      <c r="H14" s="59"/>
      <c r="I14" s="59">
        <v>82363</v>
      </c>
      <c r="J14" s="59">
        <v>82363</v>
      </c>
      <c r="K14" s="60">
        <v>82363</v>
      </c>
      <c r="L14" s="59">
        <v>82363</v>
      </c>
    </row>
    <row r="15" spans="2:12" ht="60" customHeight="1">
      <c r="B15" s="5" t="s">
        <v>88</v>
      </c>
      <c r="C15" s="5" t="s">
        <v>27</v>
      </c>
      <c r="D15" s="3" t="s">
        <v>5</v>
      </c>
      <c r="E15" s="3"/>
      <c r="F15" s="26">
        <f>SUM(F16:F20)</f>
        <v>550000</v>
      </c>
      <c r="G15" s="59"/>
      <c r="H15" s="59"/>
      <c r="I15" s="26">
        <f>SUM(I16:I20)</f>
        <v>4314156</v>
      </c>
      <c r="J15" s="26">
        <f>SUM(J16:J20)</f>
        <v>4314156</v>
      </c>
      <c r="K15" s="27">
        <f>SUM(K16:K20)</f>
        <v>4116156</v>
      </c>
      <c r="L15" s="27">
        <f>SUM(L16:L20)</f>
        <v>4314156</v>
      </c>
    </row>
    <row r="16" spans="2:12" ht="60" customHeight="1">
      <c r="B16" s="5" t="s">
        <v>88</v>
      </c>
      <c r="C16" s="5" t="s">
        <v>27</v>
      </c>
      <c r="D16" s="3" t="s">
        <v>5</v>
      </c>
      <c r="E16" s="3" t="s">
        <v>6</v>
      </c>
      <c r="F16" s="26">
        <v>550000</v>
      </c>
      <c r="G16" s="59" t="s">
        <v>94</v>
      </c>
      <c r="H16" s="59"/>
      <c r="I16" s="59">
        <v>1880000</v>
      </c>
      <c r="J16" s="59">
        <v>1880000</v>
      </c>
      <c r="K16" s="60">
        <v>1880000</v>
      </c>
      <c r="L16" s="59">
        <v>1880000</v>
      </c>
    </row>
    <row r="17" spans="2:12" ht="60" customHeight="1">
      <c r="B17" s="5" t="s">
        <v>88</v>
      </c>
      <c r="C17" s="5" t="s">
        <v>27</v>
      </c>
      <c r="D17" s="3" t="s">
        <v>5</v>
      </c>
      <c r="E17" s="3" t="s">
        <v>40</v>
      </c>
      <c r="F17" s="26"/>
      <c r="G17" s="59" t="s">
        <v>62</v>
      </c>
      <c r="H17" s="59"/>
      <c r="I17" s="59">
        <v>466156</v>
      </c>
      <c r="J17" s="59">
        <v>466156</v>
      </c>
      <c r="K17" s="60">
        <v>466156</v>
      </c>
      <c r="L17" s="59">
        <v>466156</v>
      </c>
    </row>
    <row r="18" spans="2:12" ht="60" customHeight="1">
      <c r="B18" s="5" t="s">
        <v>88</v>
      </c>
      <c r="C18" s="5" t="s">
        <v>27</v>
      </c>
      <c r="D18" s="3" t="s">
        <v>5</v>
      </c>
      <c r="E18" s="3" t="s">
        <v>50</v>
      </c>
      <c r="F18" s="26"/>
      <c r="G18" s="59">
        <v>170000</v>
      </c>
      <c r="H18" s="59"/>
      <c r="I18" s="59">
        <v>1700000</v>
      </c>
      <c r="J18" s="59">
        <v>1700000</v>
      </c>
      <c r="K18" s="60">
        <v>1700000</v>
      </c>
      <c r="L18" s="59">
        <v>1700000</v>
      </c>
    </row>
    <row r="19" spans="2:12" ht="60" customHeight="1">
      <c r="B19" s="5"/>
      <c r="C19" s="5"/>
      <c r="D19" s="3"/>
      <c r="E19" s="3" t="s">
        <v>66</v>
      </c>
      <c r="F19" s="26"/>
      <c r="G19" s="59">
        <v>198000</v>
      </c>
      <c r="H19" s="59"/>
      <c r="I19" s="59">
        <v>198000</v>
      </c>
      <c r="J19" s="59">
        <v>198000</v>
      </c>
      <c r="K19" s="60"/>
      <c r="L19" s="59">
        <v>198000</v>
      </c>
    </row>
    <row r="20" spans="2:12" ht="60" customHeight="1">
      <c r="B20" s="5"/>
      <c r="C20" s="5"/>
      <c r="D20" s="3"/>
      <c r="E20" s="3" t="s">
        <v>86</v>
      </c>
      <c r="F20" s="26"/>
      <c r="G20" s="59">
        <v>70000</v>
      </c>
      <c r="H20" s="59"/>
      <c r="I20" s="13">
        <v>70000</v>
      </c>
      <c r="J20" s="13">
        <v>70000</v>
      </c>
      <c r="K20" s="10">
        <v>70000</v>
      </c>
      <c r="L20" s="13">
        <v>70000</v>
      </c>
    </row>
    <row r="21" spans="2:15" ht="60" customHeight="1">
      <c r="B21" s="5" t="s">
        <v>89</v>
      </c>
      <c r="C21" s="5"/>
      <c r="D21" s="23" t="s">
        <v>45</v>
      </c>
      <c r="E21" s="3"/>
      <c r="F21" s="25"/>
      <c r="G21" s="59"/>
      <c r="H21" s="59"/>
      <c r="I21" s="26">
        <f>SUM(I22:I28)</f>
        <v>980450</v>
      </c>
      <c r="J21" s="26">
        <f>SUM(J22:J28)</f>
        <v>1321982</v>
      </c>
      <c r="K21" s="28">
        <f>SUM(K22:K28)</f>
        <v>233213.98</v>
      </c>
      <c r="L21" s="28">
        <f>SUM(L22:L28)</f>
        <v>1333682</v>
      </c>
      <c r="M21" s="61"/>
      <c r="N21" s="61"/>
      <c r="O21" s="62"/>
    </row>
    <row r="22" spans="2:15" ht="156" customHeight="1">
      <c r="B22" s="45" t="s">
        <v>90</v>
      </c>
      <c r="C22" s="5" t="s">
        <v>13</v>
      </c>
      <c r="D22" s="29" t="s">
        <v>44</v>
      </c>
      <c r="E22" s="3" t="s">
        <v>82</v>
      </c>
      <c r="F22" s="25"/>
      <c r="G22" s="13">
        <v>195000</v>
      </c>
      <c r="H22" s="13"/>
      <c r="I22" s="13">
        <v>195000</v>
      </c>
      <c r="J22" s="13">
        <v>195000</v>
      </c>
      <c r="K22" s="10">
        <v>28097.09</v>
      </c>
      <c r="L22" s="13">
        <v>195000</v>
      </c>
      <c r="M22" s="62"/>
      <c r="N22" s="62"/>
      <c r="O22" s="62"/>
    </row>
    <row r="23" spans="2:15" ht="60" customHeight="1">
      <c r="B23" s="45" t="s">
        <v>90</v>
      </c>
      <c r="C23" s="5" t="s">
        <v>13</v>
      </c>
      <c r="D23" s="3" t="s">
        <v>44</v>
      </c>
      <c r="E23" s="3" t="s">
        <v>83</v>
      </c>
      <c r="F23" s="25"/>
      <c r="G23" s="13">
        <v>5850</v>
      </c>
      <c r="H23" s="13"/>
      <c r="I23" s="13">
        <v>5850</v>
      </c>
      <c r="J23" s="13">
        <v>5850</v>
      </c>
      <c r="K23" s="10">
        <v>842.91</v>
      </c>
      <c r="L23" s="13">
        <v>5850</v>
      </c>
      <c r="M23" s="62"/>
      <c r="N23" s="62"/>
      <c r="O23" s="62"/>
    </row>
    <row r="24" spans="2:15" ht="84" customHeight="1">
      <c r="B24" s="45" t="s">
        <v>90</v>
      </c>
      <c r="C24" s="5" t="s">
        <v>13</v>
      </c>
      <c r="D24" s="3" t="s">
        <v>44</v>
      </c>
      <c r="E24" s="3" t="s">
        <v>96</v>
      </c>
      <c r="F24" s="25"/>
      <c r="G24" s="13">
        <v>195000</v>
      </c>
      <c r="H24" s="13"/>
      <c r="I24" s="13">
        <v>195000</v>
      </c>
      <c r="J24" s="13">
        <v>195000</v>
      </c>
      <c r="K24" s="10"/>
      <c r="L24" s="63">
        <v>195000</v>
      </c>
      <c r="M24" s="62"/>
      <c r="N24" s="62"/>
      <c r="O24" s="62"/>
    </row>
    <row r="25" spans="2:15" ht="60" customHeight="1">
      <c r="B25" s="45" t="s">
        <v>90</v>
      </c>
      <c r="C25" s="5" t="s">
        <v>13</v>
      </c>
      <c r="D25" s="3" t="s">
        <v>44</v>
      </c>
      <c r="E25" s="3" t="s">
        <v>83</v>
      </c>
      <c r="F25" s="25"/>
      <c r="G25" s="13">
        <v>5850</v>
      </c>
      <c r="H25" s="13"/>
      <c r="I25" s="13">
        <v>5850</v>
      </c>
      <c r="J25" s="13">
        <v>5850</v>
      </c>
      <c r="K25" s="10"/>
      <c r="L25" s="63">
        <v>5850</v>
      </c>
      <c r="M25" s="62"/>
      <c r="N25" s="62"/>
      <c r="O25" s="62"/>
    </row>
    <row r="26" spans="2:12" ht="60" customHeight="1">
      <c r="B26" s="5" t="s">
        <v>91</v>
      </c>
      <c r="C26" s="5" t="s">
        <v>13</v>
      </c>
      <c r="D26" s="3" t="s">
        <v>44</v>
      </c>
      <c r="E26" s="3" t="s">
        <v>23</v>
      </c>
      <c r="F26" s="25"/>
      <c r="G26" s="59" t="s">
        <v>65</v>
      </c>
      <c r="H26" s="59"/>
      <c r="I26" s="64">
        <v>347750</v>
      </c>
      <c r="J26" s="64">
        <v>347750</v>
      </c>
      <c r="K26" s="65">
        <v>0</v>
      </c>
      <c r="L26" s="64">
        <v>347750</v>
      </c>
    </row>
    <row r="27" spans="2:13" ht="60" customHeight="1">
      <c r="B27" s="5" t="s">
        <v>91</v>
      </c>
      <c r="C27" s="5" t="s">
        <v>13</v>
      </c>
      <c r="D27" s="30" t="s">
        <v>36</v>
      </c>
      <c r="E27" s="3" t="s">
        <v>14</v>
      </c>
      <c r="F27" s="25"/>
      <c r="G27" s="59" t="s">
        <v>95</v>
      </c>
      <c r="H27" s="59" t="s">
        <v>68</v>
      </c>
      <c r="I27" s="64">
        <v>219000</v>
      </c>
      <c r="J27" s="64">
        <v>560532</v>
      </c>
      <c r="K27" s="65">
        <v>192273.98</v>
      </c>
      <c r="L27" s="63">
        <v>572232</v>
      </c>
      <c r="M27" s="66"/>
    </row>
    <row r="28" spans="2:12" ht="60" customHeight="1">
      <c r="B28" s="5" t="s">
        <v>92</v>
      </c>
      <c r="C28" s="5" t="s">
        <v>13</v>
      </c>
      <c r="D28" s="3" t="s">
        <v>49</v>
      </c>
      <c r="E28" s="3" t="s">
        <v>14</v>
      </c>
      <c r="F28" s="25"/>
      <c r="G28" s="59">
        <v>12000</v>
      </c>
      <c r="H28" s="59"/>
      <c r="I28" s="64">
        <v>12000</v>
      </c>
      <c r="J28" s="64">
        <v>12000</v>
      </c>
      <c r="K28" s="65">
        <v>12000</v>
      </c>
      <c r="L28" s="64">
        <v>12000</v>
      </c>
    </row>
    <row r="29" spans="2:12" ht="60" customHeight="1">
      <c r="B29" s="5"/>
      <c r="C29" s="5"/>
      <c r="D29" s="23" t="s">
        <v>47</v>
      </c>
      <c r="E29" s="3"/>
      <c r="F29" s="25"/>
      <c r="G29" s="59"/>
      <c r="H29" s="59"/>
      <c r="I29" s="58">
        <f>SUM(I30)</f>
        <v>100000</v>
      </c>
      <c r="J29" s="67">
        <f>SUM(J30)</f>
        <v>100000</v>
      </c>
      <c r="K29" s="67">
        <f>SUM(K30)</f>
        <v>100000</v>
      </c>
      <c r="L29" s="67">
        <f>SUM(L30)</f>
        <v>100000</v>
      </c>
    </row>
    <row r="30" spans="2:12" ht="60" customHeight="1">
      <c r="B30" s="5" t="s">
        <v>93</v>
      </c>
      <c r="C30" s="5" t="s">
        <v>28</v>
      </c>
      <c r="D30" s="3" t="s">
        <v>29</v>
      </c>
      <c r="E30" s="3"/>
      <c r="F30" s="25"/>
      <c r="G30" s="59">
        <v>100000</v>
      </c>
      <c r="H30" s="59"/>
      <c r="I30" s="64">
        <v>100000</v>
      </c>
      <c r="J30" s="64">
        <v>100000</v>
      </c>
      <c r="K30" s="65">
        <v>100000</v>
      </c>
      <c r="L30" s="64">
        <v>100000</v>
      </c>
    </row>
    <row r="31" spans="2:12" ht="60" customHeight="1">
      <c r="B31" s="5"/>
      <c r="C31" s="5"/>
      <c r="D31" s="23" t="s">
        <v>46</v>
      </c>
      <c r="E31" s="3"/>
      <c r="F31" s="25"/>
      <c r="G31" s="59"/>
      <c r="H31" s="59"/>
      <c r="I31" s="58">
        <f>SUM(I32:I34)</f>
        <v>38000</v>
      </c>
      <c r="J31" s="67">
        <f>SUM(J32:J34)</f>
        <v>27200</v>
      </c>
      <c r="K31" s="67">
        <f>SUM(K32:K34)</f>
        <v>15639.98</v>
      </c>
      <c r="L31" s="67">
        <f>SUM(L32:L34)</f>
        <v>27200</v>
      </c>
    </row>
    <row r="32" spans="2:12" ht="60" customHeight="1">
      <c r="B32" s="5">
        <v>1014030</v>
      </c>
      <c r="C32" s="5" t="s">
        <v>13</v>
      </c>
      <c r="D32" s="3" t="s">
        <v>37</v>
      </c>
      <c r="E32" s="3" t="s">
        <v>14</v>
      </c>
      <c r="F32" s="25"/>
      <c r="G32" s="59">
        <v>8000</v>
      </c>
      <c r="H32" s="59"/>
      <c r="I32" s="59">
        <v>8000</v>
      </c>
      <c r="J32" s="59">
        <v>8000</v>
      </c>
      <c r="K32" s="60">
        <v>8000</v>
      </c>
      <c r="L32" s="59">
        <v>8000</v>
      </c>
    </row>
    <row r="33" spans="2:12" ht="60" customHeight="1">
      <c r="B33" s="5">
        <v>1014060</v>
      </c>
      <c r="C33" s="5" t="s">
        <v>13</v>
      </c>
      <c r="D33" s="3" t="s">
        <v>38</v>
      </c>
      <c r="E33" s="3" t="s">
        <v>14</v>
      </c>
      <c r="F33" s="25"/>
      <c r="G33" s="59">
        <v>22000</v>
      </c>
      <c r="H33" s="59">
        <v>-10800</v>
      </c>
      <c r="I33" s="59">
        <v>22000</v>
      </c>
      <c r="J33" s="59">
        <v>11200</v>
      </c>
      <c r="K33" s="60">
        <v>7639.98</v>
      </c>
      <c r="L33" s="59">
        <v>11200</v>
      </c>
    </row>
    <row r="34" spans="2:12" ht="72.75" customHeight="1">
      <c r="B34" s="5">
        <v>1011100</v>
      </c>
      <c r="C34" s="5" t="s">
        <v>13</v>
      </c>
      <c r="D34" s="3" t="s">
        <v>39</v>
      </c>
      <c r="E34" s="3" t="s">
        <v>14</v>
      </c>
      <c r="F34" s="25"/>
      <c r="G34" s="59">
        <v>8000</v>
      </c>
      <c r="H34" s="59"/>
      <c r="I34" s="59">
        <v>8000</v>
      </c>
      <c r="J34" s="59">
        <v>8000</v>
      </c>
      <c r="K34" s="60">
        <v>0</v>
      </c>
      <c r="L34" s="59">
        <v>8000</v>
      </c>
    </row>
    <row r="35" spans="2:12" ht="60" customHeight="1">
      <c r="B35" s="5"/>
      <c r="C35" s="5"/>
      <c r="D35" s="23" t="s">
        <v>48</v>
      </c>
      <c r="E35" s="3"/>
      <c r="F35" s="25"/>
      <c r="G35" s="59"/>
      <c r="H35" s="59"/>
      <c r="I35" s="58">
        <f>SUM(I36:I38)</f>
        <v>20234926.12</v>
      </c>
      <c r="J35" s="58">
        <f>SUM(J36:J38)</f>
        <v>20234926.12</v>
      </c>
      <c r="K35" s="67">
        <f>SUM(K36:K38)</f>
        <v>6218434.06</v>
      </c>
      <c r="L35" s="67">
        <f>SUM(L36:L38)</f>
        <v>20234926.12</v>
      </c>
    </row>
    <row r="36" spans="2:12" ht="72" customHeight="1">
      <c r="B36" s="45">
        <v>1217363</v>
      </c>
      <c r="C36" s="6" t="s">
        <v>17</v>
      </c>
      <c r="D36" s="3" t="s">
        <v>44</v>
      </c>
      <c r="E36" s="3" t="s">
        <v>97</v>
      </c>
      <c r="F36" s="29"/>
      <c r="G36" s="30">
        <v>17121290</v>
      </c>
      <c r="H36" s="30"/>
      <c r="I36" s="8">
        <v>17121290</v>
      </c>
      <c r="J36" s="31">
        <v>17121290</v>
      </c>
      <c r="K36" s="32">
        <v>3569340.75</v>
      </c>
      <c r="L36" s="8">
        <v>17121290</v>
      </c>
    </row>
    <row r="37" spans="2:12" ht="78.75" customHeight="1">
      <c r="B37" s="45">
        <v>1217363</v>
      </c>
      <c r="C37" s="6" t="s">
        <v>17</v>
      </c>
      <c r="D37" s="3" t="s">
        <v>44</v>
      </c>
      <c r="E37" s="3" t="s">
        <v>16</v>
      </c>
      <c r="F37" s="33"/>
      <c r="G37" s="34">
        <v>2524266.12</v>
      </c>
      <c r="H37" s="34"/>
      <c r="I37" s="34">
        <v>2524266.12</v>
      </c>
      <c r="J37" s="34">
        <v>2524266.12</v>
      </c>
      <c r="K37" s="35">
        <v>2467973.85</v>
      </c>
      <c r="L37" s="34">
        <v>2524266.12</v>
      </c>
    </row>
    <row r="38" spans="2:13" ht="78" customHeight="1">
      <c r="B38" s="45">
        <v>1217363</v>
      </c>
      <c r="C38" s="6" t="s">
        <v>17</v>
      </c>
      <c r="D38" s="3" t="s">
        <v>44</v>
      </c>
      <c r="E38" s="3" t="s">
        <v>15</v>
      </c>
      <c r="F38" s="33"/>
      <c r="G38" s="33">
        <v>589370</v>
      </c>
      <c r="H38" s="33"/>
      <c r="I38" s="34">
        <v>589370</v>
      </c>
      <c r="J38" s="34">
        <v>589370</v>
      </c>
      <c r="K38" s="35">
        <v>181119.46</v>
      </c>
      <c r="L38" s="34">
        <v>589370</v>
      </c>
      <c r="M38" s="62"/>
    </row>
    <row r="39" spans="2:13" ht="60" customHeight="1">
      <c r="B39" s="46">
        <v>1510000</v>
      </c>
      <c r="C39" s="36"/>
      <c r="D39" s="23" t="s">
        <v>12</v>
      </c>
      <c r="E39" s="24"/>
      <c r="F39" s="24">
        <f>F40+F53+F54+F57+F62+F65</f>
        <v>27239435</v>
      </c>
      <c r="G39" s="24"/>
      <c r="H39" s="24"/>
      <c r="I39" s="24">
        <f>I40+I53+I54+I57+I62+I65</f>
        <v>27415434.599999998</v>
      </c>
      <c r="J39" s="24">
        <f>J40+J53+J54+J57+J62+J65</f>
        <v>27415434.599999998</v>
      </c>
      <c r="K39" s="37">
        <f>K40+K53+K54+K57+K62+K65</f>
        <v>639913.8600000001</v>
      </c>
      <c r="L39" s="37">
        <f>L40+L53+L54+L57+L62+L65</f>
        <v>27415434.599999998</v>
      </c>
      <c r="M39" s="62"/>
    </row>
    <row r="40" spans="2:13" ht="60" customHeight="1">
      <c r="B40" s="46">
        <v>1517461</v>
      </c>
      <c r="C40" s="36"/>
      <c r="D40" s="23"/>
      <c r="E40" s="23"/>
      <c r="F40" s="24">
        <f>SUM(F41:F52)</f>
        <v>13244435</v>
      </c>
      <c r="G40" s="24"/>
      <c r="H40" s="24"/>
      <c r="I40" s="24">
        <f>SUM(I41:I52)</f>
        <v>11375435.000000002</v>
      </c>
      <c r="J40" s="37">
        <f>SUM(J41:J52)</f>
        <v>11375435.000000002</v>
      </c>
      <c r="K40" s="37">
        <f>SUM(K41:K52)</f>
        <v>65575.2</v>
      </c>
      <c r="L40" s="37">
        <f>SUM(L41:L52)</f>
        <v>11375435.000000002</v>
      </c>
      <c r="M40" s="62"/>
    </row>
    <row r="41" spans="2:13" ht="60" customHeight="1">
      <c r="B41" s="47">
        <v>1517461</v>
      </c>
      <c r="C41" s="7" t="s">
        <v>51</v>
      </c>
      <c r="D41" s="38" t="s">
        <v>7</v>
      </c>
      <c r="E41" s="39" t="s">
        <v>8</v>
      </c>
      <c r="F41" s="14">
        <v>13244435</v>
      </c>
      <c r="G41" s="68" t="s">
        <v>61</v>
      </c>
      <c r="H41" s="68"/>
      <c r="I41" s="64">
        <v>11112435.4</v>
      </c>
      <c r="J41" s="64">
        <v>11112435.4</v>
      </c>
      <c r="K41" s="65">
        <v>0</v>
      </c>
      <c r="L41" s="64">
        <v>11112435.4</v>
      </c>
      <c r="M41" s="62"/>
    </row>
    <row r="42" spans="2:13" ht="91.5" customHeight="1">
      <c r="B42" s="47"/>
      <c r="C42" s="7"/>
      <c r="D42" s="38"/>
      <c r="E42" s="81" t="s">
        <v>52</v>
      </c>
      <c r="F42" s="14"/>
      <c r="G42" s="82">
        <f aca="true" t="shared" si="0" ref="G42:L46">18356.4</f>
        <v>18356.4</v>
      </c>
      <c r="H42" s="82"/>
      <c r="I42" s="82">
        <f t="shared" si="0"/>
        <v>18356.4</v>
      </c>
      <c r="J42" s="82">
        <f t="shared" si="0"/>
        <v>18356.4</v>
      </c>
      <c r="K42" s="32">
        <v>0</v>
      </c>
      <c r="L42" s="82">
        <f t="shared" si="0"/>
        <v>18356.4</v>
      </c>
      <c r="M42" s="62"/>
    </row>
    <row r="43" spans="2:12" ht="91.5" customHeight="1">
      <c r="B43" s="47"/>
      <c r="C43" s="7"/>
      <c r="D43" s="38"/>
      <c r="E43" s="81" t="s">
        <v>53</v>
      </c>
      <c r="F43" s="14"/>
      <c r="G43" s="82">
        <f t="shared" si="0"/>
        <v>18356.4</v>
      </c>
      <c r="H43" s="82"/>
      <c r="I43" s="82">
        <f t="shared" si="0"/>
        <v>18356.4</v>
      </c>
      <c r="J43" s="82">
        <f t="shared" si="0"/>
        <v>18356.4</v>
      </c>
      <c r="K43" s="82">
        <f t="shared" si="0"/>
        <v>18356.4</v>
      </c>
      <c r="L43" s="82">
        <f t="shared" si="0"/>
        <v>18356.4</v>
      </c>
    </row>
    <row r="44" spans="2:12" ht="109.5" customHeight="1">
      <c r="B44" s="47"/>
      <c r="C44" s="7"/>
      <c r="D44" s="38"/>
      <c r="E44" s="81" t="s">
        <v>54</v>
      </c>
      <c r="F44" s="14"/>
      <c r="G44" s="82">
        <f t="shared" si="0"/>
        <v>18356.4</v>
      </c>
      <c r="H44" s="82"/>
      <c r="I44" s="82">
        <f t="shared" si="0"/>
        <v>18356.4</v>
      </c>
      <c r="J44" s="82">
        <f t="shared" si="0"/>
        <v>18356.4</v>
      </c>
      <c r="K44" s="32"/>
      <c r="L44" s="82">
        <f t="shared" si="0"/>
        <v>18356.4</v>
      </c>
    </row>
    <row r="45" spans="2:12" ht="105" customHeight="1">
      <c r="B45" s="47"/>
      <c r="C45" s="7"/>
      <c r="D45" s="38"/>
      <c r="E45" s="81" t="s">
        <v>55</v>
      </c>
      <c r="F45" s="14"/>
      <c r="G45" s="82">
        <f t="shared" si="0"/>
        <v>18356.4</v>
      </c>
      <c r="H45" s="82"/>
      <c r="I45" s="82">
        <f t="shared" si="0"/>
        <v>18356.4</v>
      </c>
      <c r="J45" s="82">
        <f t="shared" si="0"/>
        <v>18356.4</v>
      </c>
      <c r="K45" s="32"/>
      <c r="L45" s="82">
        <f t="shared" si="0"/>
        <v>18356.4</v>
      </c>
    </row>
    <row r="46" spans="2:12" ht="99.75" customHeight="1">
      <c r="B46" s="47"/>
      <c r="C46" s="7"/>
      <c r="D46" s="38"/>
      <c r="E46" s="81" t="s">
        <v>56</v>
      </c>
      <c r="F46" s="14"/>
      <c r="G46" s="82">
        <f t="shared" si="0"/>
        <v>18356.4</v>
      </c>
      <c r="H46" s="82"/>
      <c r="I46" s="82">
        <f t="shared" si="0"/>
        <v>18356.4</v>
      </c>
      <c r="J46" s="82">
        <f t="shared" si="0"/>
        <v>18356.4</v>
      </c>
      <c r="K46" s="32"/>
      <c r="L46" s="82">
        <f t="shared" si="0"/>
        <v>18356.4</v>
      </c>
    </row>
    <row r="47" spans="2:12" ht="105" customHeight="1">
      <c r="B47" s="47"/>
      <c r="C47" s="7"/>
      <c r="D47" s="38"/>
      <c r="E47" s="81" t="s">
        <v>57</v>
      </c>
      <c r="F47" s="14"/>
      <c r="G47" s="82">
        <f>23778</f>
        <v>23778</v>
      </c>
      <c r="H47" s="82"/>
      <c r="I47" s="82">
        <f>23778</f>
        <v>23778</v>
      </c>
      <c r="J47" s="82">
        <v>23778</v>
      </c>
      <c r="K47" s="32">
        <v>23778</v>
      </c>
      <c r="L47" s="82">
        <v>23778</v>
      </c>
    </row>
    <row r="48" spans="2:12" ht="104.25" customHeight="1">
      <c r="B48" s="47"/>
      <c r="C48" s="7"/>
      <c r="D48" s="38"/>
      <c r="E48" s="81" t="s">
        <v>58</v>
      </c>
      <c r="F48" s="14"/>
      <c r="G48" s="82">
        <f>23440.8</f>
        <v>23440.8</v>
      </c>
      <c r="H48" s="82"/>
      <c r="I48" s="82">
        <f>23440.8</f>
        <v>23440.8</v>
      </c>
      <c r="J48" s="82">
        <v>23440.8</v>
      </c>
      <c r="K48" s="32">
        <v>23440.8</v>
      </c>
      <c r="L48" s="82">
        <v>23440.8</v>
      </c>
    </row>
    <row r="49" spans="2:12" ht="82.5" customHeight="1">
      <c r="B49" s="47"/>
      <c r="C49" s="7"/>
      <c r="D49" s="38"/>
      <c r="E49" s="81" t="s">
        <v>59</v>
      </c>
      <c r="F49" s="14"/>
      <c r="G49" s="82">
        <f>19485.6</f>
        <v>19485.6</v>
      </c>
      <c r="H49" s="82"/>
      <c r="I49" s="82">
        <f>19485.6</f>
        <v>19485.6</v>
      </c>
      <c r="J49" s="82">
        <f>19485.6</f>
        <v>19485.6</v>
      </c>
      <c r="K49" s="32"/>
      <c r="L49" s="82">
        <f>19485.6</f>
        <v>19485.6</v>
      </c>
    </row>
    <row r="50" spans="2:12" ht="114" customHeight="1">
      <c r="B50" s="47"/>
      <c r="C50" s="7"/>
      <c r="D50" s="38"/>
      <c r="E50" s="81" t="s">
        <v>60</v>
      </c>
      <c r="F50" s="14"/>
      <c r="G50" s="82">
        <f>19513.2</f>
        <v>19513.2</v>
      </c>
      <c r="H50" s="82"/>
      <c r="I50" s="82">
        <f>19513.2</f>
        <v>19513.2</v>
      </c>
      <c r="J50" s="82">
        <f>19513.2</f>
        <v>19513.2</v>
      </c>
      <c r="K50" s="32"/>
      <c r="L50" s="82">
        <f>19513.2</f>
        <v>19513.2</v>
      </c>
    </row>
    <row r="51" spans="2:12" ht="60" customHeight="1">
      <c r="B51" s="48">
        <v>1517461</v>
      </c>
      <c r="C51" s="63">
        <v>3122</v>
      </c>
      <c r="D51" s="69" t="s">
        <v>7</v>
      </c>
      <c r="E51" s="70" t="s">
        <v>22</v>
      </c>
      <c r="F51" s="63"/>
      <c r="G51" s="59">
        <v>50000</v>
      </c>
      <c r="H51" s="59"/>
      <c r="I51" s="59">
        <v>50000</v>
      </c>
      <c r="J51" s="59">
        <v>50000</v>
      </c>
      <c r="K51" s="60"/>
      <c r="L51" s="59">
        <v>50000</v>
      </c>
    </row>
    <row r="52" spans="2:13" ht="60" customHeight="1">
      <c r="B52" s="48">
        <v>1517461</v>
      </c>
      <c r="C52" s="63">
        <v>3122</v>
      </c>
      <c r="D52" s="69" t="s">
        <v>7</v>
      </c>
      <c r="E52" s="70" t="s">
        <v>41</v>
      </c>
      <c r="F52" s="63"/>
      <c r="G52" s="59">
        <v>35000</v>
      </c>
      <c r="H52" s="59"/>
      <c r="I52" s="59">
        <v>35000</v>
      </c>
      <c r="J52" s="59">
        <v>35000</v>
      </c>
      <c r="K52" s="60"/>
      <c r="L52" s="59">
        <v>35000</v>
      </c>
      <c r="M52" s="62"/>
    </row>
    <row r="53" spans="2:13" ht="135" customHeight="1">
      <c r="B53" s="49">
        <v>1517640</v>
      </c>
      <c r="C53" s="11"/>
      <c r="D53" s="12" t="s">
        <v>9</v>
      </c>
      <c r="E53" s="13" t="s">
        <v>10</v>
      </c>
      <c r="F53" s="14">
        <v>13995000</v>
      </c>
      <c r="G53" s="59">
        <v>-355440</v>
      </c>
      <c r="H53" s="59"/>
      <c r="I53" s="14">
        <v>13639560</v>
      </c>
      <c r="J53" s="14">
        <v>13639560</v>
      </c>
      <c r="K53" s="15">
        <v>0</v>
      </c>
      <c r="L53" s="14">
        <v>13639560</v>
      </c>
      <c r="M53" s="62"/>
    </row>
    <row r="54" spans="2:12" ht="60" customHeight="1">
      <c r="B54" s="49">
        <v>1517363</v>
      </c>
      <c r="C54" s="11"/>
      <c r="D54" s="12"/>
      <c r="E54" s="13"/>
      <c r="F54" s="14"/>
      <c r="G54" s="59"/>
      <c r="H54" s="59"/>
      <c r="I54" s="59">
        <f>SUM(I55:I56)</f>
        <v>495415.4</v>
      </c>
      <c r="J54" s="60">
        <f>SUM(J55:J56)</f>
        <v>495415.4</v>
      </c>
      <c r="K54" s="60">
        <f>SUM(K55:K56)</f>
        <v>456858.11</v>
      </c>
      <c r="L54" s="60">
        <f>SUM(L55:L56)</f>
        <v>495415.4</v>
      </c>
    </row>
    <row r="55" spans="2:12" ht="87" customHeight="1">
      <c r="B55" s="71">
        <v>1517363</v>
      </c>
      <c r="C55" s="63">
        <v>3132</v>
      </c>
      <c r="D55" s="3" t="s">
        <v>44</v>
      </c>
      <c r="E55" s="70" t="s">
        <v>19</v>
      </c>
      <c r="F55" s="40"/>
      <c r="G55" s="31">
        <v>480985.4</v>
      </c>
      <c r="H55" s="31"/>
      <c r="I55" s="31">
        <v>480985.4</v>
      </c>
      <c r="J55" s="31">
        <v>480985.4</v>
      </c>
      <c r="K55" s="32">
        <v>443551.56</v>
      </c>
      <c r="L55" s="31">
        <v>480985.4</v>
      </c>
    </row>
    <row r="56" spans="2:12" ht="108" customHeight="1">
      <c r="B56" s="71">
        <v>1517363</v>
      </c>
      <c r="C56" s="63">
        <v>3132</v>
      </c>
      <c r="D56" s="3" t="s">
        <v>44</v>
      </c>
      <c r="E56" s="30" t="s">
        <v>20</v>
      </c>
      <c r="F56" s="63"/>
      <c r="G56" s="59">
        <v>14430</v>
      </c>
      <c r="H56" s="59"/>
      <c r="I56" s="59">
        <v>14430</v>
      </c>
      <c r="J56" s="59">
        <v>14430</v>
      </c>
      <c r="K56" s="60">
        <v>13306.55</v>
      </c>
      <c r="L56" s="59">
        <v>14430</v>
      </c>
    </row>
    <row r="57" spans="2:12" ht="60" customHeight="1">
      <c r="B57" s="71">
        <v>1517330</v>
      </c>
      <c r="C57" s="63"/>
      <c r="D57" s="3"/>
      <c r="E57" s="30"/>
      <c r="F57" s="63"/>
      <c r="G57" s="59"/>
      <c r="H57" s="59"/>
      <c r="I57" s="59">
        <f>SUM(I58:I61)</f>
        <v>1152000</v>
      </c>
      <c r="J57" s="59">
        <f>SUM(J58:J61)</f>
        <v>1152000</v>
      </c>
      <c r="K57" s="60">
        <f>SUM(K58:K61)</f>
        <v>60000</v>
      </c>
      <c r="L57" s="60">
        <f>SUM(L58:L61)</f>
        <v>1152000</v>
      </c>
    </row>
    <row r="58" spans="2:12" ht="96" customHeight="1">
      <c r="B58" s="48">
        <v>1517330</v>
      </c>
      <c r="C58" s="4">
        <v>3142</v>
      </c>
      <c r="D58" s="63"/>
      <c r="E58" s="70" t="s">
        <v>21</v>
      </c>
      <c r="F58" s="63"/>
      <c r="G58" s="59">
        <v>200000</v>
      </c>
      <c r="H58" s="59"/>
      <c r="I58" s="59">
        <v>200000</v>
      </c>
      <c r="J58" s="59">
        <v>200000</v>
      </c>
      <c r="K58" s="60">
        <v>60000</v>
      </c>
      <c r="L58" s="59">
        <v>200000</v>
      </c>
    </row>
    <row r="59" spans="2:12" ht="60" customHeight="1">
      <c r="B59" s="48">
        <v>1517330</v>
      </c>
      <c r="C59" s="4">
        <v>3122</v>
      </c>
      <c r="D59" s="70" t="s">
        <v>42</v>
      </c>
      <c r="E59" s="70" t="s">
        <v>24</v>
      </c>
      <c r="F59" s="63"/>
      <c r="G59" s="59">
        <v>830000</v>
      </c>
      <c r="H59" s="59"/>
      <c r="I59" s="59">
        <v>830000</v>
      </c>
      <c r="J59" s="59">
        <v>830000</v>
      </c>
      <c r="K59" s="60"/>
      <c r="L59" s="63">
        <v>830000</v>
      </c>
    </row>
    <row r="60" spans="2:12" ht="102" customHeight="1">
      <c r="B60" s="48">
        <v>1517330</v>
      </c>
      <c r="C60" s="4">
        <v>3122</v>
      </c>
      <c r="D60" s="70" t="s">
        <v>42</v>
      </c>
      <c r="E60" s="70" t="s">
        <v>25</v>
      </c>
      <c r="F60" s="63"/>
      <c r="G60" s="59">
        <v>22000</v>
      </c>
      <c r="H60" s="59"/>
      <c r="I60" s="59">
        <v>22000</v>
      </c>
      <c r="J60" s="59">
        <v>22000</v>
      </c>
      <c r="K60" s="60"/>
      <c r="L60" s="63">
        <v>22000</v>
      </c>
    </row>
    <row r="61" spans="2:13" ht="81.75" customHeight="1">
      <c r="B61" s="48">
        <v>1517330</v>
      </c>
      <c r="C61" s="4">
        <v>3122</v>
      </c>
      <c r="D61" s="70" t="s">
        <v>42</v>
      </c>
      <c r="E61" s="70" t="s">
        <v>26</v>
      </c>
      <c r="F61" s="63"/>
      <c r="G61" s="59">
        <v>100000</v>
      </c>
      <c r="H61" s="59"/>
      <c r="I61" s="59">
        <v>100000</v>
      </c>
      <c r="J61" s="59">
        <v>100000</v>
      </c>
      <c r="K61" s="60"/>
      <c r="L61" s="59">
        <v>100000</v>
      </c>
      <c r="M61" s="62"/>
    </row>
    <row r="62" spans="2:13" ht="60" customHeight="1">
      <c r="B62" s="48">
        <v>157320</v>
      </c>
      <c r="C62" s="4"/>
      <c r="D62" s="70"/>
      <c r="E62" s="70"/>
      <c r="F62" s="63"/>
      <c r="G62" s="59">
        <f>SUM(G63:G64)</f>
        <v>60000</v>
      </c>
      <c r="H62" s="59"/>
      <c r="I62" s="59">
        <f>SUM(I63:I64)</f>
        <v>60000</v>
      </c>
      <c r="J62" s="59">
        <f>SUM(J63:J64)</f>
        <v>60000</v>
      </c>
      <c r="K62" s="60">
        <f>SUM(K63:K64)</f>
        <v>57480.55</v>
      </c>
      <c r="L62" s="60">
        <f>SUM(L63:L64)</f>
        <v>60000</v>
      </c>
      <c r="M62" s="62"/>
    </row>
    <row r="63" spans="2:13" ht="114" customHeight="1">
      <c r="B63" s="71">
        <v>1517321</v>
      </c>
      <c r="C63" s="63">
        <v>3132</v>
      </c>
      <c r="D63" s="30" t="s">
        <v>32</v>
      </c>
      <c r="E63" s="70" t="s">
        <v>84</v>
      </c>
      <c r="F63" s="63"/>
      <c r="G63" s="59">
        <v>30000</v>
      </c>
      <c r="H63" s="59"/>
      <c r="I63" s="59">
        <v>30000</v>
      </c>
      <c r="J63" s="59">
        <v>30000</v>
      </c>
      <c r="K63" s="60">
        <v>29616.55</v>
      </c>
      <c r="L63" s="59">
        <v>30000</v>
      </c>
      <c r="M63" s="62"/>
    </row>
    <row r="64" spans="2:13" ht="95.25" customHeight="1">
      <c r="B64" s="71">
        <v>1517322</v>
      </c>
      <c r="C64" s="63">
        <v>3132</v>
      </c>
      <c r="D64" s="30" t="s">
        <v>30</v>
      </c>
      <c r="E64" s="70" t="s">
        <v>31</v>
      </c>
      <c r="F64" s="63"/>
      <c r="G64" s="59">
        <v>30000</v>
      </c>
      <c r="H64" s="59"/>
      <c r="I64" s="59">
        <v>30000</v>
      </c>
      <c r="J64" s="59">
        <v>30000</v>
      </c>
      <c r="K64" s="60">
        <v>27864</v>
      </c>
      <c r="L64" s="59">
        <v>30000</v>
      </c>
      <c r="M64" s="62"/>
    </row>
    <row r="65" spans="2:12" ht="60" customHeight="1">
      <c r="B65" s="71">
        <v>1517361</v>
      </c>
      <c r="C65" s="63">
        <v>3132</v>
      </c>
      <c r="D65" s="70" t="s">
        <v>34</v>
      </c>
      <c r="E65" s="63"/>
      <c r="F65" s="63"/>
      <c r="G65" s="8">
        <f>SUM(G66:G67)</f>
        <v>250416</v>
      </c>
      <c r="H65" s="8"/>
      <c r="I65" s="8">
        <f>SUM(I66:I67)</f>
        <v>693024.2</v>
      </c>
      <c r="J65" s="8">
        <f>SUM(J66:J67)</f>
        <v>693024.2</v>
      </c>
      <c r="K65" s="8">
        <f>SUM(K66:K67)</f>
        <v>0</v>
      </c>
      <c r="L65" s="8">
        <f>SUM(L66:L67)</f>
        <v>693024.2</v>
      </c>
    </row>
    <row r="66" spans="2:12" ht="60" customHeight="1">
      <c r="B66" s="71">
        <v>1517361</v>
      </c>
      <c r="C66" s="63">
        <v>3132</v>
      </c>
      <c r="D66" s="70" t="s">
        <v>63</v>
      </c>
      <c r="E66" s="63"/>
      <c r="F66" s="63"/>
      <c r="G66" s="8"/>
      <c r="H66" s="8"/>
      <c r="I66" s="8">
        <v>320142</v>
      </c>
      <c r="J66" s="8">
        <v>320142</v>
      </c>
      <c r="K66" s="9"/>
      <c r="L66" s="8">
        <v>320142</v>
      </c>
    </row>
    <row r="67" spans="2:12" ht="90" customHeight="1">
      <c r="B67" s="71">
        <v>1517361</v>
      </c>
      <c r="C67" s="63">
        <v>3132</v>
      </c>
      <c r="D67" s="70" t="s">
        <v>64</v>
      </c>
      <c r="E67" s="63"/>
      <c r="F67" s="63"/>
      <c r="G67" s="8">
        <v>250416</v>
      </c>
      <c r="H67" s="8"/>
      <c r="I67" s="8">
        <v>372882.2</v>
      </c>
      <c r="J67" s="8">
        <v>372882.2</v>
      </c>
      <c r="K67" s="9"/>
      <c r="L67" s="8">
        <v>372882.2</v>
      </c>
    </row>
    <row r="68" spans="2:12" ht="60" customHeight="1">
      <c r="B68" s="71">
        <v>1610160</v>
      </c>
      <c r="C68" s="63">
        <v>3110</v>
      </c>
      <c r="D68" s="3" t="s">
        <v>43</v>
      </c>
      <c r="E68" s="63"/>
      <c r="F68" s="63"/>
      <c r="G68" s="8">
        <v>62000</v>
      </c>
      <c r="H68" s="8"/>
      <c r="I68" s="8">
        <v>62000</v>
      </c>
      <c r="J68" s="8">
        <v>62000</v>
      </c>
      <c r="K68" s="9">
        <v>0</v>
      </c>
      <c r="L68" s="9">
        <v>62000</v>
      </c>
    </row>
    <row r="69" spans="2:12" ht="13.5">
      <c r="B69" s="71"/>
      <c r="C69" s="63"/>
      <c r="D69" s="70"/>
      <c r="E69" s="63"/>
      <c r="F69" s="63"/>
      <c r="G69" s="8"/>
      <c r="H69" s="8"/>
      <c r="I69" s="8"/>
      <c r="J69" s="8"/>
      <c r="K69" s="9"/>
      <c r="L69" s="72"/>
    </row>
    <row r="70" spans="2:12" ht="12.75">
      <c r="B70" s="71"/>
      <c r="C70" s="63"/>
      <c r="D70" s="63"/>
      <c r="E70" s="63"/>
      <c r="F70" s="58">
        <f>F12+F21+F29+F31+F35+F39+F68</f>
        <v>27789435</v>
      </c>
      <c r="G70" s="58"/>
      <c r="H70" s="58"/>
      <c r="I70" s="58">
        <f>I12+I21+I29+I31+I35+I39+I68</f>
        <v>53627329.72</v>
      </c>
      <c r="J70" s="58">
        <f>J12+J21+J29+J31+J35+J39+J68</f>
        <v>53958061.72</v>
      </c>
      <c r="K70" s="58">
        <f>K12+K21+K29+K31+K35+K39+K68</f>
        <v>11805620.879999999</v>
      </c>
      <c r="L70" s="58">
        <f>L12+L21+L29+L31+L35+L39+L68</f>
        <v>53969761.72</v>
      </c>
    </row>
    <row r="71" spans="2:12" ht="12.75">
      <c r="B71" s="73"/>
      <c r="C71" s="74"/>
      <c r="D71" s="74"/>
      <c r="E71" s="74"/>
      <c r="F71" s="74"/>
      <c r="G71" s="75"/>
      <c r="H71" s="75"/>
      <c r="I71" s="76"/>
      <c r="J71" s="76"/>
      <c r="K71" s="77"/>
      <c r="L71" s="62"/>
    </row>
    <row r="72" spans="2:12" ht="12.75">
      <c r="B72" s="73"/>
      <c r="C72" s="74"/>
      <c r="D72" s="74"/>
      <c r="E72" s="74"/>
      <c r="F72" s="74"/>
      <c r="G72" s="75"/>
      <c r="H72" s="75"/>
      <c r="I72" s="76"/>
      <c r="J72" s="76"/>
      <c r="K72" s="77"/>
      <c r="L72" s="62"/>
    </row>
    <row r="73" spans="2:12" ht="13.5">
      <c r="B73" s="78"/>
      <c r="C73" s="41" t="s">
        <v>76</v>
      </c>
      <c r="D73" s="42"/>
      <c r="E73" s="42"/>
      <c r="F73" s="79"/>
      <c r="G73" s="62"/>
      <c r="H73" s="62"/>
      <c r="I73" s="62"/>
      <c r="J73" s="62"/>
      <c r="K73" s="62"/>
      <c r="L73" s="62"/>
    </row>
    <row r="74" spans="3:12" ht="13.5">
      <c r="C74" s="16" t="s">
        <v>77</v>
      </c>
      <c r="D74" s="16"/>
      <c r="E74" s="16" t="s">
        <v>79</v>
      </c>
      <c r="F74" s="80"/>
      <c r="L74" s="51" t="s">
        <v>80</v>
      </c>
    </row>
    <row r="75" spans="3:6" ht="13.5">
      <c r="C75" s="16"/>
      <c r="D75" s="16"/>
      <c r="E75" s="16"/>
      <c r="F75" s="80"/>
    </row>
  </sheetData>
  <sheetProtection/>
  <mergeCells count="1">
    <mergeCell ref="B9:F9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82" r:id="rId1"/>
  <rowBreaks count="3" manualBreakCount="3">
    <brk id="21" max="11" man="1"/>
    <brk id="46" max="11" man="1"/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2018-08-14T05:54:10Z</cp:lastPrinted>
  <dcterms:created xsi:type="dcterms:W3CDTF">2018-03-12T14:51:30Z</dcterms:created>
  <dcterms:modified xsi:type="dcterms:W3CDTF">2018-09-03T06:57:38Z</dcterms:modified>
  <cp:category/>
  <cp:version/>
  <cp:contentType/>
  <cp:contentStatus/>
</cp:coreProperties>
</file>