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5456" windowHeight="9276"/>
  </bookViews>
  <sheets>
    <sheet name="Лист1" sheetId="1" r:id="rId1"/>
  </sheets>
  <definedNames>
    <definedName name="_xlnm.Print_Titles" localSheetId="0">Лист1!$12:$12</definedName>
  </definedNames>
  <calcPr calcId="125725" iterateDelta="1E-4"/>
</workbook>
</file>

<file path=xl/calcChain.xml><?xml version="1.0" encoding="utf-8"?>
<calcChain xmlns="http://schemas.openxmlformats.org/spreadsheetml/2006/main">
  <c r="F56" i="1"/>
  <c r="F52"/>
  <c r="F49"/>
  <c r="F48"/>
  <c r="F47"/>
  <c r="F46"/>
  <c r="F45"/>
  <c r="F72"/>
  <c r="F69"/>
  <c r="F63"/>
  <c r="F60"/>
  <c r="F42"/>
  <c r="F41"/>
  <c r="F37"/>
  <c r="F33"/>
  <c r="F30"/>
  <c r="F22"/>
  <c r="F16"/>
  <c r="F13"/>
  <c r="F77" s="1"/>
  <c r="E16"/>
  <c r="E13"/>
  <c r="E42"/>
  <c r="E41"/>
  <c r="E77"/>
</calcChain>
</file>

<file path=xl/sharedStrings.xml><?xml version="1.0" encoding="utf-8"?>
<sst xmlns="http://schemas.openxmlformats.org/spreadsheetml/2006/main" count="166" uniqueCount="98">
  <si>
    <t>Перелік об'єктів, видатки  які у 2018 році  будуть проводитися  за рахунок коштів бюджету розвитку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</si>
  <si>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</si>
  <si>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Назва об’єктів відповідно  до проектно- кошторисної документації тощо</t>
  </si>
  <si>
    <t xml:space="preserve">Разом видатків на поточний рік </t>
  </si>
  <si>
    <t>0210000</t>
  </si>
  <si>
    <t>Внески до статутного капіталу суб’єктів господарювання</t>
  </si>
  <si>
    <t>Поповнення статутного фонду КП «Міськсвітло»: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</si>
  <si>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</si>
  <si>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доріг</t>
  </si>
  <si>
    <t>Заходи з енергозбереження</t>
  </si>
  <si>
    <t>Заходи з енергозбереження (за рахунок місцевого зовнішнього запозичення шляхом залучення кредиту  (НЕФКО)для фінансування інвестиційного проекту “Підвищення енергоефективності об’єктів бюджетної сфери (освітні навчальні заклади) та системи зовнішнього освітлення м.  Прилуки”  в сумі 11990,0 тис.грн. та за рахунок співфінансування   з міського бюджету в сумі  2005,0 тис. грн.)</t>
  </si>
  <si>
    <t>3110</t>
  </si>
  <si>
    <t>Капітальні видатки</t>
  </si>
  <si>
    <t>співфінансування  по обєкту "Будівництво II корпусу школи-гімназії та реконструкція існуючого по вул. Київській, 190, в м. Прилуки Чернігівської області (І черга — будівництво ІІ корпусу)"</t>
  </si>
  <si>
    <t>Будівництво II корпусу школи-гімназії та реконструкція існуючого по вул. Київській, 190, в м. Прилуки Чернігівської області (І черга — будівництво ІІ корпусу)  залиш субв СПЕЦФД</t>
  </si>
  <si>
    <t>3122</t>
  </si>
  <si>
    <t>КЕКВ</t>
  </si>
  <si>
    <t xml:space="preserve"> Залишок субвенціїспец фд  по об'єкту "Капітальний ремонт (стіни, дах, облаштування каналізації, підлога) приміщення ЦНТТМ вул. Галаганівській  в м. Прилуки, Чернігівської області"</t>
  </si>
  <si>
    <t>співфінансування за рахунок вільного залишку загального фонду по обєкту "Капітальний ремонт (стіни, дах, облаштування каналізації, підлога) приміщення ЦНТТМ вул. Галаганівській  в м. Прилуки, Чернігівської області"</t>
  </si>
  <si>
    <t>Виготовлення ПКД робочого проекту по об'єкту "Реконструкція частини приміщення ДНЗ №7 під центр комплексної реабілітації для дітей з інвалідністю та осіб з інвалідністю  по вул. Іванівській, 57 в м. Прилуки Чернігівської області" з поданням та проходженням експертизи.</t>
  </si>
  <si>
    <t xml:space="preserve">виготовлення ПКД робочого проекту по об'єкту "Будівництво залізничного переїзду по вул.. Челюскінців (1кмПК9) у місті </t>
  </si>
  <si>
    <t xml:space="preserve"> співфінансування за рахунок вільного залишку загального фонду, що передається до бюджету розвитку.</t>
  </si>
  <si>
    <t>залишок субвенції загального фонду  на початок року "Придбання активної акустики, мультимедійної установки, пилососа і відпарювача для Центру творчості дітей та юнацтва, вул. 1 Травня, 80, м. Прилуки Чернігівської області";</t>
  </si>
  <si>
    <t xml:space="preserve">Громадський бюджет:
Кошти для придбання спортивного майданчика в ЗОШ І-ІІІ ст. №3
</t>
  </si>
  <si>
    <t>"Будівництво громадської вбиральні в центральній частині м.Прилуки Чернігівської області"</t>
  </si>
  <si>
    <t>Коригування виготовленої ПКД робочого проекту по об'єкту "Реконструкція громадської вбиральні в центральній частині м.Прилуки Чернігівської області", викласти в наступній редакції "Будівництво громадської вбиральні в центральній частині м.Прилуки Чернігівської області"</t>
  </si>
  <si>
    <t xml:space="preserve">"Проведення археологічної експертизи (розвідки) земельної ділянки під об'єкт "Будівництво громадської вбиральні в центральній частині м.Прилуки Чернігівської </t>
  </si>
  <si>
    <t>3210</t>
  </si>
  <si>
    <t>3240</t>
  </si>
  <si>
    <t>Надання інших пільг окремим категоріям громадян відповідно до законодавства</t>
  </si>
  <si>
    <t>Будівництво медичних установ та закладів</t>
  </si>
  <si>
    <t>коригування наявної ПКД робочого проекту з поданням та проходженням експертизи по об'єкту: “Капітальний ремонт ІІ поверху хірургічного корпусу КЛПЗ «Прилуцька центральна міська лікарня» по вул. Київській, 56 в м. Прилуки Чернігівської області”</t>
  </si>
  <si>
    <t>Будівництво освітніх установ та закладів</t>
  </si>
  <si>
    <t xml:space="preserve">коригування наявної ПКД робочого проекту з поданням та проходженням експертизи по об'єкту: 
“Капітальний ремонт будівлі НВК № 15 (вимощення, система водовідведення з даху) за адресою: ІІ провулок Миколаївський, 14 А в м.Прилуки Чернігівської області”
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</si>
  <si>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</si>
  <si>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 (КЛПЗ ПЦМЛ)
Багатопрофільна стаціонарна медична допомога населенню
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</si>
  <si>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</si>
  <si>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Забезпечення діяльності бібліотек</t>
  </si>
  <si>
    <t>Забезпечення діяльності палаців i будинків культури, клубів, центрів дозвілля та iнших клубних закладів</t>
  </si>
  <si>
    <t xml:space="preserve">Надання спеціальної освіти школами естетичного виховання (музичними, художніми, хореографічними, театральними, хоровими, мистецькими)(Музична школа)
</t>
  </si>
  <si>
    <t>Поповнення статутного фонду КП «Прилукижитлобуд»:</t>
  </si>
  <si>
    <t>Будівництво залізничного переїзду по вул. Челюскінців (1кмПК9) у місті Прилуки Чернігівської області" з поданням та проходженням експертизи</t>
  </si>
  <si>
    <t>Будівництво інших об'єктів соціальної та виробничої інфраструктури комунальної власності</t>
  </si>
  <si>
    <t>Керівництво і управління у відповідній сфері у містах (місті Києві), селищах, селах, об’єднаних територіальних громадах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</si>
  <si>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</si>
  <si>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Надання позашкільної освіти позашкільними закладами освіти, заходи із позашкільної роботи з дітьми
</t>
  </si>
  <si>
    <t>3132</t>
  </si>
  <si>
    <t>Виготовлення проектної документації по об’єкту «Капітальний ремонт дорожнього покриття проїзної частини вул.Боброва (від вул.Сорочинської до вул. Фабричної) в м. Прилуки Чернігівської області» з поданням та проходженням експертизи (заг./спец.вільн.залишок)</t>
  </si>
  <si>
    <t>Виготовлення проектної документації по об’єкту «Капітальний ремонт дорожнього покриття проїзної частини вул.Київської (від залізничного мосту в районі зупинки 738км Південної залізниці до вул.Ждановича)  в м. Прилуки Чернігівської області» з поданням та проходженням експертизи.(заг./спец.вільн.залишок)</t>
  </si>
  <si>
    <t>Виготовлення проектної документації по об’єкту «Капітальний ремонт дорожнього покриття проїзної частини вул.Пушкіна (від вул. Київської до вул. Костянтинівської) в м. Прилуки Чернігівської області» з поданням та проходженням експертизи.(заг./спец.вільн.залишок)</t>
  </si>
  <si>
    <t xml:space="preserve">Співфінансування "Капітальний ремонт 2 поверху хірургічного корпусу КЛПЗ"Прилуцька центральна міська лікарня" по  вул. Київській, 56 в м. Прилуки Чернігівської області» 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</si>
  <si>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</si>
  <si>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"Будівництво каналізаційної насосної станції та самопливних і напірних мереж каналізації за адресою: вул.Богунського в м. Прилуки Чернігівської області" з поданням та проходженням експертизи</t>
  </si>
  <si>
    <t>Співфінансування "Капітальний ремонт будівлі НВК №15(вимощення, система водовідведення з даху" за адресою ІІ провулок Миколаївський, 14А в м. Прилуки Чернігівської області»</t>
  </si>
  <si>
    <t>3110  11,7 деп обл</t>
  </si>
  <si>
    <t>Капітальний ремонт дорожнього покриття проїзної частини вул Київська (від   залізничного мосту в районі зупинки 738км Південної залізниці до вул. Ждановича) в м.Прилуки Чернігівської області</t>
  </si>
  <si>
    <t>Капітальний ремонт дорожнього покриття проїзної частини вул Вавілова(від в"їздув м.Прилуки із с.Заїзд до залізничного мосту в районі зупинки 738км Південної залізниці) в м.Прилуки Чернігівської області</t>
  </si>
  <si>
    <t>Капітальний ремонт дорожнього покриття проїзної частини вул 1 Травня (від   вул Юрія Коптєва до вул. Вокзальної) в м.Прилуки Чернігівської області</t>
  </si>
  <si>
    <t xml:space="preserve">Уточнений          план          01.10.  </t>
  </si>
  <si>
    <t xml:space="preserve"> субвенція заг ф в т.ч залишок на п.р по загального фонду  
По об'єкту
"Будівництво II корпусу школи-гімназії та реконструкція існуючого по вул. Київській, 190, в м. Прилуки Чернігівської області (І черга — будівництво ІІ корпусу)"
</t>
  </si>
  <si>
    <t>ЗАТВЕРДЖЕНО</t>
  </si>
  <si>
    <t>рішення міської ради</t>
  </si>
  <si>
    <t>Додаток 6</t>
  </si>
  <si>
    <t xml:space="preserve">Начальник фінансового управління  </t>
  </si>
  <si>
    <t>міської ради</t>
  </si>
  <si>
    <t>О.І.Ворона</t>
  </si>
  <si>
    <t>Капітальні трансферти населенню</t>
  </si>
  <si>
    <t>КП "Послуга"</t>
  </si>
  <si>
    <t>Поповнення статутного фонду КП "Прилукитепловодопостачання"</t>
  </si>
  <si>
    <t xml:space="preserve">Залишок субвенції загального фонду  на початок року:
 "Закупівля слюсарного набору, столярного набору, торцювальної пилки, рейсмусу настільного, лінгафонної системи “Лотос”, комплекту меблів для актової зали, набору гімнастичних матів, ноутбуків для Прилуцької загальноосвітньої школи I—III ступенів №  14 Прилуцької міської ради Чернігівської області, вул. Садова, 106, м. Прилуки Чернігівської област"і;
 </t>
  </si>
  <si>
    <t xml:space="preserve"> Співфінансування за рахунок вільного залишку загального фонду, що передається до бюджету розвитку.</t>
  </si>
  <si>
    <t>Відділ культури та туризму  Прилуцької міської ради (головний розпорядник)</t>
  </si>
  <si>
    <t>Капітальний ремонт дорожного покриттяпроїзної частини вул.Костянтинівської ( від вул.Земської до вул.Вокзальної) в м.Прилуки</t>
  </si>
  <si>
    <t>Виготовлення проектної документації по об’єкту «Капітальний ремонт дорожнього покриття проїзної частини вул.Ярмаркової (від вул. Київської до вул. Костянтинівської) в м. Прилуки Чернігівської області» з поданням та проходженням експертизи.</t>
  </si>
  <si>
    <t>Виготовлення проектної документації по об’єкту «Капітальний ремонт дорожнього покриття проїзної частини вул.Вавілова (від в`їзду  в м.Прилуки із с.Заїзд до залізничного мосту в районі зупинки 738км Південної залізниці)  в м. Прилуки Чернігівської області» з поданням та проходженням експертизи.</t>
  </si>
  <si>
    <t>Виготовлення проектної документації по об’єкту «Капітальний ремонт дорожнього покриття проїзної частини вул.Костянтинівської (від вул. Земської до вул.Вокзальної) в м. Прилуки Чернігівської області» з поданням та проходженням експертизи.</t>
  </si>
  <si>
    <t>Виготовлення проектної документації по об’єкту «Капітальний ремонт дорожнього покриття проїзної частини вул.1 Травня (від вул. Юрія Коптєва до вул.Вокзальної) в м. Прилуки Чернігівської області» з поданням та проходженням експертизи</t>
  </si>
  <si>
    <t>Виготовлення проектної документації по об’єкту «Капітальний ремонт дорожнього покриття проїзної частини вул.Андріївської (від вул. 1 Травня до вул. Костянтинівської) в м. Прилуки Чернігівської області» з поданням та проходженням експертизи.</t>
  </si>
  <si>
    <t>Виготовлення проектної документації по об’єкту «Капітальний ремонт дорожнього покриття проїзної частини вул.Житньої (від вул. Богунської до вул. Костянтинівської) в м. Прилуки Чернігівської області» з поданням та проходженням експертизи.</t>
  </si>
  <si>
    <t>(грн.)</t>
  </si>
  <si>
    <t>0210160</t>
  </si>
  <si>
    <t>0217670</t>
  </si>
  <si>
    <t>0610000</t>
  </si>
  <si>
    <t>0617363</t>
  </si>
  <si>
    <t>0611020</t>
  </si>
  <si>
    <t>0611090</t>
  </si>
  <si>
    <t>0813031</t>
  </si>
  <si>
    <t>08133223</t>
  </si>
  <si>
    <r>
      <t>Виконавчий комітет  Прилуцької міської ради</t>
    </r>
    <r>
      <rPr>
        <b/>
        <i/>
        <sz val="11"/>
        <color indexed="8"/>
        <rFont val="Times New Roman"/>
        <family val="1"/>
        <charset val="204"/>
      </rPr>
      <t xml:space="preserve"> (головний розпорядник)</t>
    </r>
  </si>
  <si>
    <r>
      <t>КП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 xml:space="preserve"> Шкільний"</t>
    </r>
  </si>
  <si>
    <r>
      <t>Управління освіти  Прилуцької міської ради</t>
    </r>
    <r>
      <rPr>
        <b/>
        <i/>
        <sz val="11"/>
        <color indexed="8"/>
        <rFont val="Times New Roman"/>
        <family val="1"/>
        <charset val="204"/>
      </rPr>
      <t xml:space="preserve"> (головний розпорядник)</t>
    </r>
  </si>
  <si>
    <r>
      <t>Управління праці та СЗН  Прилуцької міської ради</t>
    </r>
    <r>
      <rPr>
        <b/>
        <i/>
        <sz val="11"/>
        <color indexed="8"/>
        <rFont val="Times New Roman"/>
        <family val="1"/>
        <charset val="204"/>
      </rPr>
      <t xml:space="preserve"> (головний розпорядник)</t>
    </r>
  </si>
  <si>
    <r>
      <t>Управління  ЖКГ  Прилуцької міської ради</t>
    </r>
    <r>
      <rPr>
        <b/>
        <i/>
        <sz val="11"/>
        <color indexed="8"/>
        <rFont val="Times New Roman"/>
        <family val="1"/>
        <charset val="204"/>
      </rPr>
      <t xml:space="preserve"> (головний розпорядник)</t>
    </r>
  </si>
  <si>
    <r>
      <t>Управління капітального будівництва міської ради</t>
    </r>
    <r>
      <rPr>
        <b/>
        <i/>
        <sz val="11"/>
        <color indexed="8"/>
        <rFont val="Times New Roman"/>
        <family val="1"/>
        <charset val="204"/>
      </rPr>
      <t xml:space="preserve"> ( головний розпорядник)</t>
    </r>
  </si>
  <si>
    <r>
      <t>Код програмної класифікації видатків та кредитування місцевих бюджетів</t>
    </r>
    <r>
      <rPr>
        <b/>
        <vertAlign val="superscript"/>
        <sz val="11"/>
        <rFont val="Times New Roman"/>
        <family val="1"/>
        <charset val="204"/>
      </rPr>
      <t>2</t>
    </r>
  </si>
  <si>
    <t>1</t>
  </si>
  <si>
    <r>
      <t>(</t>
    </r>
    <r>
      <rPr>
        <u/>
        <sz val="11"/>
        <color indexed="8"/>
        <rFont val="Times New Roman"/>
        <family val="1"/>
        <charset val="204"/>
      </rPr>
      <t xml:space="preserve">51 </t>
    </r>
    <r>
      <rPr>
        <sz val="11"/>
        <color indexed="8"/>
        <rFont val="Times New Roman"/>
        <family val="1"/>
        <charset val="204"/>
      </rPr>
      <t>сесія 7 скликання)</t>
    </r>
  </si>
  <si>
    <r>
      <t>21 грудня</t>
    </r>
    <r>
      <rPr>
        <sz val="11"/>
        <color indexed="8"/>
        <rFont val="Times New Roman"/>
        <family val="1"/>
        <charset val="204"/>
      </rPr>
      <t xml:space="preserve"> 2018 року №</t>
    </r>
    <r>
      <rPr>
        <u/>
        <sz val="11"/>
        <color indexed="8"/>
        <rFont val="Times New Roman"/>
        <family val="1"/>
        <charset val="204"/>
      </rPr>
      <t xml:space="preserve"> 2 </t>
    </r>
  </si>
</sst>
</file>

<file path=xl/styles.xml><?xml version="1.0" encoding="utf-8"?>
<styleSheet xmlns="http://schemas.openxmlformats.org/spreadsheetml/2006/main">
  <fonts count="17"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63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color indexed="63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i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NumberFormat="0" applyFill="0" applyBorder="0" applyAlignment="0" applyProtection="0"/>
  </cellStyleXfs>
  <cellXfs count="122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" fontId="8" fillId="0" borderId="0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top"/>
    </xf>
    <xf numFmtId="0" fontId="4" fillId="0" borderId="0" xfId="0" applyFont="1"/>
    <xf numFmtId="4" fontId="4" fillId="0" borderId="0" xfId="0" applyNumberFormat="1" applyFont="1" applyBorder="1" applyAlignment="1">
      <alignment vertical="center"/>
    </xf>
    <xf numFmtId="49" fontId="2" fillId="0" borderId="0" xfId="1" applyNumberFormat="1" applyFont="1" applyAlignment="1">
      <alignment horizontal="center"/>
    </xf>
    <xf numFmtId="0" fontId="9" fillId="0" borderId="0" xfId="1" applyFont="1"/>
    <xf numFmtId="49" fontId="10" fillId="3" borderId="1" xfId="1" applyNumberFormat="1" applyFont="1" applyFill="1" applyBorder="1" applyAlignment="1">
      <alignment horizontal="center" vertical="top" wrapText="1"/>
    </xf>
    <xf numFmtId="2" fontId="10" fillId="3" borderId="1" xfId="1" applyNumberFormat="1" applyFont="1" applyFill="1" applyBorder="1" applyAlignment="1">
      <alignment vertical="top" wrapText="1"/>
    </xf>
    <xf numFmtId="2" fontId="2" fillId="3" borderId="1" xfId="1" applyNumberFormat="1" applyFont="1" applyFill="1" applyBorder="1" applyAlignment="1">
      <alignment vertical="top"/>
    </xf>
    <xf numFmtId="49" fontId="9" fillId="0" borderId="1" xfId="1" applyNumberFormat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vertical="top" wrapText="1"/>
    </xf>
    <xf numFmtId="49" fontId="9" fillId="0" borderId="1" xfId="1" applyNumberFormat="1" applyFont="1" applyBorder="1" applyAlignment="1">
      <alignment horizontal="center" vertical="top" wrapText="1"/>
    </xf>
    <xf numFmtId="0" fontId="9" fillId="0" borderId="1" xfId="1" applyFont="1" applyBorder="1" applyAlignment="1">
      <alignment vertical="top" wrapText="1"/>
    </xf>
    <xf numFmtId="49" fontId="9" fillId="2" borderId="1" xfId="1" applyNumberFormat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vertical="top" wrapText="1"/>
    </xf>
    <xf numFmtId="49" fontId="9" fillId="4" borderId="1" xfId="1" applyNumberFormat="1" applyFont="1" applyFill="1" applyBorder="1" applyAlignment="1">
      <alignment horizontal="center" vertical="top" wrapText="1"/>
    </xf>
    <xf numFmtId="0" fontId="9" fillId="4" borderId="1" xfId="1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/>
    </xf>
    <xf numFmtId="49" fontId="9" fillId="5" borderId="1" xfId="1" applyNumberFormat="1" applyFont="1" applyFill="1" applyBorder="1" applyAlignment="1">
      <alignment horizontal="center" vertical="top" wrapText="1"/>
    </xf>
    <xf numFmtId="2" fontId="10" fillId="6" borderId="1" xfId="1" applyNumberFormat="1" applyFont="1" applyFill="1" applyBorder="1" applyAlignment="1">
      <alignment vertical="top" wrapText="1"/>
    </xf>
    <xf numFmtId="0" fontId="9" fillId="5" borderId="1" xfId="1" applyFont="1" applyFill="1" applyBorder="1" applyAlignment="1">
      <alignment vertical="top" wrapText="1"/>
    </xf>
    <xf numFmtId="49" fontId="2" fillId="3" borderId="1" xfId="2" applyNumberFormat="1" applyFont="1" applyFill="1" applyBorder="1" applyAlignment="1" applyProtection="1">
      <alignment horizontal="center" vertical="top"/>
    </xf>
    <xf numFmtId="49" fontId="2" fillId="7" borderId="1" xfId="2" applyNumberFormat="1" applyFont="1" applyFill="1" applyBorder="1" applyAlignment="1" applyProtection="1">
      <alignment horizontal="center" vertical="top"/>
    </xf>
    <xf numFmtId="2" fontId="9" fillId="2" borderId="1" xfId="1" applyNumberFormat="1" applyFont="1" applyFill="1" applyBorder="1" applyAlignment="1">
      <alignment vertical="top" wrapText="1"/>
    </xf>
    <xf numFmtId="2" fontId="10" fillId="7" borderId="1" xfId="1" applyNumberFormat="1" applyFont="1" applyFill="1" applyBorder="1" applyAlignment="1">
      <alignment vertical="top" wrapText="1"/>
    </xf>
    <xf numFmtId="49" fontId="15" fillId="0" borderId="1" xfId="1" applyNumberFormat="1" applyFont="1" applyFill="1" applyBorder="1" applyAlignment="1">
      <alignment horizontal="center" vertical="top" wrapText="1"/>
    </xf>
    <xf numFmtId="2" fontId="15" fillId="0" borderId="1" xfId="1" applyNumberFormat="1" applyFont="1" applyBorder="1" applyAlignment="1">
      <alignment vertical="top" wrapText="1"/>
    </xf>
    <xf numFmtId="0" fontId="9" fillId="8" borderId="1" xfId="2" applyNumberFormat="1" applyFont="1" applyFill="1" applyBorder="1" applyAlignment="1" applyProtection="1">
      <alignment vertical="top" wrapText="1"/>
    </xf>
    <xf numFmtId="0" fontId="9" fillId="0" borderId="2" xfId="0" applyFont="1" applyBorder="1" applyAlignment="1">
      <alignment vertical="top" wrapText="1"/>
    </xf>
    <xf numFmtId="49" fontId="9" fillId="4" borderId="1" xfId="2" applyNumberFormat="1" applyFont="1" applyFill="1" applyBorder="1" applyAlignment="1" applyProtection="1">
      <alignment horizontal="center" vertical="top"/>
    </xf>
    <xf numFmtId="2" fontId="4" fillId="4" borderId="1" xfId="1" applyNumberFormat="1" applyFont="1" applyFill="1" applyBorder="1" applyAlignment="1">
      <alignment vertical="top" wrapText="1"/>
    </xf>
    <xf numFmtId="2" fontId="9" fillId="4" borderId="1" xfId="1" applyNumberFormat="1" applyFont="1" applyFill="1" applyBorder="1" applyAlignment="1">
      <alignment vertical="top" wrapText="1"/>
    </xf>
    <xf numFmtId="49" fontId="9" fillId="2" borderId="1" xfId="2" applyNumberFormat="1" applyFont="1" applyFill="1" applyBorder="1" applyAlignment="1" applyProtection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Fill="1"/>
    <xf numFmtId="0" fontId="3" fillId="0" borderId="0" xfId="0" applyFont="1" applyAlignment="1">
      <alignment vertical="top" wrapText="1"/>
    </xf>
    <xf numFmtId="49" fontId="2" fillId="0" borderId="1" xfId="1" applyNumberFormat="1" applyFont="1" applyFill="1" applyBorder="1" applyAlignment="1" applyProtection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7" fillId="0" borderId="0" xfId="0" applyFont="1"/>
    <xf numFmtId="0" fontId="7" fillId="0" borderId="1" xfId="0" applyFont="1" applyBorder="1" applyAlignment="1">
      <alignment vertical="top"/>
    </xf>
    <xf numFmtId="49" fontId="4" fillId="2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49" fontId="7" fillId="4" borderId="1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vertical="top"/>
    </xf>
    <xf numFmtId="49" fontId="7" fillId="9" borderId="1" xfId="0" applyNumberFormat="1" applyFont="1" applyFill="1" applyBorder="1" applyAlignment="1">
      <alignment horizontal="center" vertical="top"/>
    </xf>
    <xf numFmtId="0" fontId="7" fillId="9" borderId="1" xfId="0" applyFont="1" applyFill="1" applyBorder="1" applyAlignment="1">
      <alignment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4" fontId="10" fillId="4" borderId="1" xfId="0" applyNumberFormat="1" applyFont="1" applyFill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 wrapText="1"/>
    </xf>
    <xf numFmtId="4" fontId="9" fillId="0" borderId="1" xfId="1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2" fillId="2" borderId="1" xfId="1" applyNumberFormat="1" applyFont="1" applyFill="1" applyBorder="1" applyAlignment="1">
      <alignment horizontal="center" vertical="top" wrapText="1"/>
    </xf>
    <xf numFmtId="4" fontId="13" fillId="2" borderId="1" xfId="1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5" fillId="0" borderId="1" xfId="1" applyNumberFormat="1" applyFont="1" applyFill="1" applyBorder="1" applyAlignment="1">
      <alignment horizontal="center" vertical="top" wrapText="1"/>
    </xf>
    <xf numFmtId="4" fontId="2" fillId="4" borderId="1" xfId="1" applyNumberFormat="1" applyFont="1" applyFill="1" applyBorder="1" applyAlignment="1">
      <alignment horizontal="center" vertical="top" wrapText="1"/>
    </xf>
    <xf numFmtId="4" fontId="14" fillId="4" borderId="1" xfId="1" applyNumberFormat="1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4" fontId="2" fillId="5" borderId="1" xfId="1" applyNumberFormat="1" applyFont="1" applyFill="1" applyBorder="1" applyAlignment="1">
      <alignment horizontal="center" vertical="top" wrapText="1"/>
    </xf>
    <xf numFmtId="4" fontId="13" fillId="5" borderId="1" xfId="0" applyNumberFormat="1" applyFont="1" applyFill="1" applyBorder="1" applyAlignment="1">
      <alignment horizontal="center" vertical="top"/>
    </xf>
    <xf numFmtId="4" fontId="14" fillId="4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 wrapText="1"/>
    </xf>
    <xf numFmtId="4" fontId="13" fillId="4" borderId="1" xfId="0" applyNumberFormat="1" applyFont="1" applyFill="1" applyBorder="1" applyAlignment="1">
      <alignment horizontal="center" vertical="top"/>
    </xf>
    <xf numFmtId="4" fontId="2" fillId="3" borderId="1" xfId="1" applyNumberFormat="1" applyFont="1" applyFill="1" applyBorder="1" applyAlignment="1">
      <alignment horizontal="center" vertical="top"/>
    </xf>
    <xf numFmtId="4" fontId="13" fillId="3" borderId="1" xfId="1" applyNumberFormat="1" applyFont="1" applyFill="1" applyBorder="1" applyAlignment="1">
      <alignment horizontal="center" vertical="top"/>
    </xf>
    <xf numFmtId="4" fontId="2" fillId="7" borderId="1" xfId="1" applyNumberFormat="1" applyFont="1" applyFill="1" applyBorder="1" applyAlignment="1">
      <alignment horizontal="center" vertical="top"/>
    </xf>
    <xf numFmtId="4" fontId="13" fillId="7" borderId="1" xfId="1" applyNumberFormat="1" applyFont="1" applyFill="1" applyBorder="1" applyAlignment="1">
      <alignment horizontal="center" vertical="top"/>
    </xf>
    <xf numFmtId="4" fontId="9" fillId="0" borderId="1" xfId="1" applyNumberFormat="1" applyFont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center" vertical="top" wrapText="1"/>
    </xf>
    <xf numFmtId="4" fontId="9" fillId="4" borderId="1" xfId="1" applyNumberFormat="1" applyFont="1" applyFill="1" applyBorder="1" applyAlignment="1">
      <alignment horizontal="center" vertical="top"/>
    </xf>
    <xf numFmtId="4" fontId="9" fillId="2" borderId="1" xfId="1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/>
    </xf>
    <xf numFmtId="4" fontId="4" fillId="4" borderId="1" xfId="0" applyNumberFormat="1" applyFont="1" applyFill="1" applyBorder="1" applyAlignment="1">
      <alignment horizontal="center" vertical="top"/>
    </xf>
    <xf numFmtId="4" fontId="5" fillId="4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/>
    </xf>
    <xf numFmtId="4" fontId="10" fillId="9" borderId="1" xfId="0" applyNumberFormat="1" applyFont="1" applyFill="1" applyBorder="1" applyAlignment="1">
      <alignment horizontal="center" vertical="top"/>
    </xf>
    <xf numFmtId="0" fontId="2" fillId="0" borderId="0" xfId="1" applyFont="1" applyAlignment="1">
      <alignment horizontal="center"/>
    </xf>
    <xf numFmtId="49" fontId="11" fillId="3" borderId="1" xfId="1" applyNumberFormat="1" applyFont="1" applyFill="1" applyBorder="1" applyAlignment="1">
      <alignment horizontal="center" vertical="top" wrapText="1"/>
    </xf>
    <xf numFmtId="0" fontId="2" fillId="3" borderId="1" xfId="2" applyNumberFormat="1" applyFont="1" applyFill="1" applyBorder="1" applyAlignment="1" applyProtection="1">
      <alignment horizontal="center" vertical="top" wrapText="1"/>
    </xf>
    <xf numFmtId="0" fontId="2" fillId="7" borderId="1" xfId="2" applyNumberFormat="1" applyFont="1" applyFill="1" applyBorder="1" applyAlignment="1" applyProtection="1">
      <alignment horizontal="center" vertical="top" wrapText="1"/>
    </xf>
    <xf numFmtId="49" fontId="15" fillId="0" borderId="1" xfId="2" applyNumberFormat="1" applyFont="1" applyFill="1" applyBorder="1" applyAlignment="1" applyProtection="1">
      <alignment horizontal="center" vertical="top" wrapText="1"/>
    </xf>
    <xf numFmtId="49" fontId="9" fillId="4" borderId="1" xfId="2" applyNumberFormat="1" applyFont="1" applyFill="1" applyBorder="1" applyAlignment="1" applyProtection="1">
      <alignment horizontal="center" vertical="top" wrapText="1"/>
    </xf>
    <xf numFmtId="49" fontId="9" fillId="2" borderId="1" xfId="2" applyNumberFormat="1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>
      <alignment horizontal="center" vertical="top"/>
    </xf>
    <xf numFmtId="0" fontId="7" fillId="9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49" fontId="2" fillId="0" borderId="0" xfId="1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zoomScaleNormal="100" workbookViewId="0">
      <selection activeCell="E4" sqref="E4"/>
    </sheetView>
  </sheetViews>
  <sheetFormatPr defaultColWidth="9.109375" defaultRowHeight="13.8"/>
  <cols>
    <col min="1" max="1" width="14.88671875" style="44" customWidth="1"/>
    <col min="2" max="2" width="6.88671875" style="45" customWidth="1"/>
    <col min="3" max="3" width="38.33203125" style="5" customWidth="1"/>
    <col min="4" max="4" width="39" style="5" customWidth="1"/>
    <col min="5" max="5" width="14.6640625" style="5" customWidth="1"/>
    <col min="6" max="6" width="15.33203125" style="5" customWidth="1"/>
    <col min="7" max="16384" width="9.109375" style="5"/>
  </cols>
  <sheetData>
    <row r="1" spans="1:6">
      <c r="E1" s="5" t="s">
        <v>60</v>
      </c>
    </row>
    <row r="2" spans="1:6">
      <c r="E2" s="6" t="s">
        <v>61</v>
      </c>
    </row>
    <row r="3" spans="1:6">
      <c r="E3" s="6" t="s">
        <v>96</v>
      </c>
    </row>
    <row r="4" spans="1:6">
      <c r="E4" s="3" t="s">
        <v>97</v>
      </c>
    </row>
    <row r="5" spans="1:6">
      <c r="E5" s="6" t="s">
        <v>62</v>
      </c>
    </row>
    <row r="9" spans="1:6" ht="18.75" customHeight="1">
      <c r="A9" s="121" t="s">
        <v>0</v>
      </c>
      <c r="B9" s="121"/>
      <c r="C9" s="121"/>
      <c r="D9" s="121"/>
      <c r="E9" s="121"/>
      <c r="F9" s="121"/>
    </row>
    <row r="10" spans="1:6">
      <c r="A10" s="7"/>
      <c r="B10" s="107"/>
      <c r="C10" s="8"/>
      <c r="D10" s="8"/>
      <c r="E10" s="8"/>
      <c r="F10" s="45" t="s">
        <v>79</v>
      </c>
    </row>
    <row r="11" spans="1:6" s="47" customFormat="1" ht="141" customHeight="1">
      <c r="A11" s="41" t="s">
        <v>94</v>
      </c>
      <c r="B11" s="42" t="s">
        <v>16</v>
      </c>
      <c r="C11" s="42" t="s">
        <v>1</v>
      </c>
      <c r="D11" s="43" t="s">
        <v>2</v>
      </c>
      <c r="E11" s="43" t="s">
        <v>3</v>
      </c>
      <c r="F11" s="46" t="s">
        <v>58</v>
      </c>
    </row>
    <row r="12" spans="1:6" s="47" customFormat="1" ht="13.5" customHeight="1">
      <c r="A12" s="41" t="s">
        <v>95</v>
      </c>
      <c r="B12" s="42">
        <v>2</v>
      </c>
      <c r="C12" s="42">
        <v>3</v>
      </c>
      <c r="D12" s="43">
        <v>4</v>
      </c>
      <c r="E12" s="43">
        <v>5</v>
      </c>
      <c r="F12" s="46">
        <v>6</v>
      </c>
    </row>
    <row r="13" spans="1:6" ht="28.2">
      <c r="A13" s="9" t="s">
        <v>4</v>
      </c>
      <c r="B13" s="108"/>
      <c r="C13" s="10" t="s">
        <v>88</v>
      </c>
      <c r="D13" s="11"/>
      <c r="E13" s="67">
        <f>E14+E15+E16</f>
        <v>550000</v>
      </c>
      <c r="F13" s="67">
        <f>F14+F15+F16</f>
        <v>7847519</v>
      </c>
    </row>
    <row r="14" spans="1:6" ht="55.2">
      <c r="A14" s="12" t="s">
        <v>80</v>
      </c>
      <c r="B14" s="12" t="s">
        <v>11</v>
      </c>
      <c r="C14" s="13" t="s">
        <v>43</v>
      </c>
      <c r="D14" s="13" t="s">
        <v>12</v>
      </c>
      <c r="E14" s="68"/>
      <c r="F14" s="69">
        <v>400000</v>
      </c>
    </row>
    <row r="15" spans="1:6" ht="45" customHeight="1">
      <c r="A15" s="14">
        <v>212010</v>
      </c>
      <c r="B15" s="12" t="s">
        <v>27</v>
      </c>
      <c r="C15" s="15" t="s">
        <v>35</v>
      </c>
      <c r="D15" s="15" t="s">
        <v>12</v>
      </c>
      <c r="E15" s="68"/>
      <c r="F15" s="70">
        <v>372363</v>
      </c>
    </row>
    <row r="16" spans="1:6" ht="27.6">
      <c r="A16" s="16" t="s">
        <v>81</v>
      </c>
      <c r="B16" s="16" t="s">
        <v>27</v>
      </c>
      <c r="C16" s="17" t="s">
        <v>5</v>
      </c>
      <c r="D16" s="17"/>
      <c r="E16" s="71">
        <f>SUM(E17:E21)</f>
        <v>550000</v>
      </c>
      <c r="F16" s="72">
        <f>SUM(F17:F21)</f>
        <v>7075156</v>
      </c>
    </row>
    <row r="17" spans="1:6" s="48" customFormat="1" ht="27.6">
      <c r="A17" s="14" t="s">
        <v>81</v>
      </c>
      <c r="B17" s="12" t="s">
        <v>27</v>
      </c>
      <c r="C17" s="15" t="s">
        <v>5</v>
      </c>
      <c r="D17" s="15" t="s">
        <v>6</v>
      </c>
      <c r="E17" s="68">
        <v>550000</v>
      </c>
      <c r="F17" s="73">
        <v>2280000</v>
      </c>
    </row>
    <row r="18" spans="1:6" s="48" customFormat="1" ht="27.6">
      <c r="A18" s="14" t="s">
        <v>81</v>
      </c>
      <c r="B18" s="12" t="s">
        <v>27</v>
      </c>
      <c r="C18" s="15" t="s">
        <v>5</v>
      </c>
      <c r="D18" s="15" t="s">
        <v>40</v>
      </c>
      <c r="E18" s="68"/>
      <c r="F18" s="73">
        <v>645156</v>
      </c>
    </row>
    <row r="19" spans="1:6" s="48" customFormat="1" ht="27.6">
      <c r="A19" s="14" t="s">
        <v>81</v>
      </c>
      <c r="B19" s="12" t="s">
        <v>27</v>
      </c>
      <c r="C19" s="15" t="s">
        <v>5</v>
      </c>
      <c r="D19" s="15" t="s">
        <v>68</v>
      </c>
      <c r="E19" s="68"/>
      <c r="F19" s="73">
        <v>3382000</v>
      </c>
    </row>
    <row r="20" spans="1:6" s="48" customFormat="1" ht="27.6">
      <c r="A20" s="14" t="s">
        <v>81</v>
      </c>
      <c r="B20" s="12" t="s">
        <v>27</v>
      </c>
      <c r="C20" s="15" t="s">
        <v>5</v>
      </c>
      <c r="D20" s="15" t="s">
        <v>67</v>
      </c>
      <c r="E20" s="68"/>
      <c r="F20" s="74">
        <v>698000</v>
      </c>
    </row>
    <row r="21" spans="1:6" s="48" customFormat="1" ht="27.6">
      <c r="A21" s="14" t="s">
        <v>81</v>
      </c>
      <c r="B21" s="12" t="s">
        <v>27</v>
      </c>
      <c r="C21" s="15" t="s">
        <v>5</v>
      </c>
      <c r="D21" s="13" t="s">
        <v>89</v>
      </c>
      <c r="E21" s="68"/>
      <c r="F21" s="75">
        <v>70000</v>
      </c>
    </row>
    <row r="22" spans="1:6" ht="28.2">
      <c r="A22" s="18" t="s">
        <v>82</v>
      </c>
      <c r="B22" s="18"/>
      <c r="C22" s="10" t="s">
        <v>90</v>
      </c>
      <c r="D22" s="19"/>
      <c r="E22" s="76"/>
      <c r="F22" s="77">
        <f>SUM(F23:F29)</f>
        <v>1458753</v>
      </c>
    </row>
    <row r="23" spans="1:6" ht="167.25" customHeight="1">
      <c r="A23" s="4" t="s">
        <v>83</v>
      </c>
      <c r="B23" s="12" t="s">
        <v>11</v>
      </c>
      <c r="C23" s="1" t="s">
        <v>44</v>
      </c>
      <c r="D23" s="15" t="s">
        <v>69</v>
      </c>
      <c r="E23" s="68"/>
      <c r="F23" s="69">
        <v>195000</v>
      </c>
    </row>
    <row r="24" spans="1:6" ht="41.4">
      <c r="A24" s="4" t="s">
        <v>83</v>
      </c>
      <c r="B24" s="12" t="s">
        <v>11</v>
      </c>
      <c r="C24" s="15" t="s">
        <v>44</v>
      </c>
      <c r="D24" s="15" t="s">
        <v>21</v>
      </c>
      <c r="E24" s="68"/>
      <c r="F24" s="69">
        <v>5850</v>
      </c>
    </row>
    <row r="25" spans="1:6" ht="96" customHeight="1">
      <c r="A25" s="4" t="s">
        <v>83</v>
      </c>
      <c r="B25" s="12" t="s">
        <v>11</v>
      </c>
      <c r="C25" s="15" t="s">
        <v>44</v>
      </c>
      <c r="D25" s="15" t="s">
        <v>22</v>
      </c>
      <c r="E25" s="68"/>
      <c r="F25" s="78">
        <v>195000</v>
      </c>
    </row>
    <row r="26" spans="1:6" ht="63" customHeight="1">
      <c r="A26" s="4" t="s">
        <v>83</v>
      </c>
      <c r="B26" s="12" t="s">
        <v>11</v>
      </c>
      <c r="C26" s="15" t="s">
        <v>44</v>
      </c>
      <c r="D26" s="15" t="s">
        <v>70</v>
      </c>
      <c r="E26" s="68"/>
      <c r="F26" s="78">
        <v>5850</v>
      </c>
    </row>
    <row r="27" spans="1:6" ht="63.75" customHeight="1">
      <c r="A27" s="12" t="s">
        <v>84</v>
      </c>
      <c r="B27" s="12" t="s">
        <v>11</v>
      </c>
      <c r="C27" s="15" t="s">
        <v>44</v>
      </c>
      <c r="D27" s="15" t="s">
        <v>23</v>
      </c>
      <c r="E27" s="68"/>
      <c r="F27" s="78">
        <v>347750</v>
      </c>
    </row>
    <row r="28" spans="1:6" ht="95.25" customHeight="1">
      <c r="A28" s="12" t="s">
        <v>84</v>
      </c>
      <c r="B28" s="12" t="s">
        <v>54</v>
      </c>
      <c r="C28" s="1" t="s">
        <v>36</v>
      </c>
      <c r="D28" s="15" t="s">
        <v>12</v>
      </c>
      <c r="E28" s="68"/>
      <c r="F28" s="78">
        <v>697303</v>
      </c>
    </row>
    <row r="29" spans="1:6" s="48" customFormat="1" ht="48" customHeight="1">
      <c r="A29" s="12" t="s">
        <v>85</v>
      </c>
      <c r="B29" s="12" t="s">
        <v>11</v>
      </c>
      <c r="C29" s="15" t="s">
        <v>45</v>
      </c>
      <c r="D29" s="15" t="s">
        <v>12</v>
      </c>
      <c r="E29" s="68"/>
      <c r="F29" s="79">
        <v>12000</v>
      </c>
    </row>
    <row r="30" spans="1:6" ht="28.2">
      <c r="A30" s="21"/>
      <c r="B30" s="21"/>
      <c r="C30" s="22" t="s">
        <v>91</v>
      </c>
      <c r="D30" s="23"/>
      <c r="E30" s="80"/>
      <c r="F30" s="81">
        <f>SUM(F31:F32)</f>
        <v>925746</v>
      </c>
    </row>
    <row r="31" spans="1:6" ht="32.25" customHeight="1">
      <c r="A31" s="12" t="s">
        <v>86</v>
      </c>
      <c r="B31" s="12" t="s">
        <v>28</v>
      </c>
      <c r="C31" s="15" t="s">
        <v>29</v>
      </c>
      <c r="D31" s="15" t="s">
        <v>66</v>
      </c>
      <c r="E31" s="68"/>
      <c r="F31" s="78">
        <v>100000</v>
      </c>
    </row>
    <row r="32" spans="1:6" s="48" customFormat="1" ht="211.2">
      <c r="A32" s="12" t="s">
        <v>87</v>
      </c>
      <c r="B32" s="12" t="s">
        <v>28</v>
      </c>
      <c r="C32" s="40" t="s">
        <v>51</v>
      </c>
      <c r="D32" s="15" t="s">
        <v>66</v>
      </c>
      <c r="E32" s="68"/>
      <c r="F32" s="79">
        <v>825746</v>
      </c>
    </row>
    <row r="33" spans="1:6" ht="41.4">
      <c r="A33" s="18"/>
      <c r="B33" s="18"/>
      <c r="C33" s="10" t="s">
        <v>71</v>
      </c>
      <c r="D33" s="19"/>
      <c r="E33" s="76"/>
      <c r="F33" s="82">
        <f>SUM(F34:F36)</f>
        <v>29639.98</v>
      </c>
    </row>
    <row r="34" spans="1:6" s="48" customFormat="1">
      <c r="A34" s="12">
        <v>1014030</v>
      </c>
      <c r="B34" s="12" t="s">
        <v>11</v>
      </c>
      <c r="C34" s="15" t="s">
        <v>37</v>
      </c>
      <c r="D34" s="15" t="s">
        <v>12</v>
      </c>
      <c r="E34" s="68"/>
      <c r="F34" s="83">
        <v>14000</v>
      </c>
    </row>
    <row r="35" spans="1:6" ht="41.4">
      <c r="A35" s="12">
        <v>1014060</v>
      </c>
      <c r="B35" s="12" t="s">
        <v>11</v>
      </c>
      <c r="C35" s="15" t="s">
        <v>38</v>
      </c>
      <c r="D35" s="15" t="s">
        <v>12</v>
      </c>
      <c r="E35" s="68"/>
      <c r="F35" s="70">
        <v>7639.98</v>
      </c>
    </row>
    <row r="36" spans="1:6" ht="77.25" customHeight="1">
      <c r="A36" s="12">
        <v>1011100</v>
      </c>
      <c r="B36" s="12" t="s">
        <v>11</v>
      </c>
      <c r="C36" s="15" t="s">
        <v>39</v>
      </c>
      <c r="D36" s="15" t="s">
        <v>12</v>
      </c>
      <c r="E36" s="68"/>
      <c r="F36" s="70">
        <v>8000</v>
      </c>
    </row>
    <row r="37" spans="1:6" ht="28.2">
      <c r="A37" s="18"/>
      <c r="B37" s="18"/>
      <c r="C37" s="10" t="s">
        <v>92</v>
      </c>
      <c r="D37" s="19"/>
      <c r="E37" s="76"/>
      <c r="F37" s="84">
        <f>SUM(F38:F40)</f>
        <v>26929926.120000001</v>
      </c>
    </row>
    <row r="38" spans="1:6" ht="107.25" customHeight="1">
      <c r="A38" s="4">
        <v>1217363</v>
      </c>
      <c r="B38" s="12" t="s">
        <v>15</v>
      </c>
      <c r="C38" s="15" t="s">
        <v>44</v>
      </c>
      <c r="D38" s="15" t="s">
        <v>59</v>
      </c>
      <c r="E38" s="70"/>
      <c r="F38" s="70">
        <v>23621290</v>
      </c>
    </row>
    <row r="39" spans="1:6" ht="69">
      <c r="A39" s="4">
        <v>1217363</v>
      </c>
      <c r="B39" s="12" t="s">
        <v>15</v>
      </c>
      <c r="C39" s="15" t="s">
        <v>44</v>
      </c>
      <c r="D39" s="15" t="s">
        <v>14</v>
      </c>
      <c r="E39" s="69"/>
      <c r="F39" s="69">
        <v>2524266.12</v>
      </c>
    </row>
    <row r="40" spans="1:6" ht="79.5" customHeight="1">
      <c r="A40" s="4">
        <v>1217363</v>
      </c>
      <c r="B40" s="12" t="s">
        <v>15</v>
      </c>
      <c r="C40" s="15" t="s">
        <v>44</v>
      </c>
      <c r="D40" s="15" t="s">
        <v>13</v>
      </c>
      <c r="E40" s="69"/>
      <c r="F40" s="70">
        <v>784370</v>
      </c>
    </row>
    <row r="41" spans="1:6" ht="28.2">
      <c r="A41" s="24">
        <v>1510000</v>
      </c>
      <c r="B41" s="109"/>
      <c r="C41" s="10" t="s">
        <v>93</v>
      </c>
      <c r="D41" s="11"/>
      <c r="E41" s="85">
        <f>E42+E59+E60+E63+E69+E72</f>
        <v>27239435</v>
      </c>
      <c r="F41" s="86">
        <f>F42+F59+F60+F63+F69+F72</f>
        <v>27993434.599999998</v>
      </c>
    </row>
    <row r="42" spans="1:6" ht="41.4">
      <c r="A42" s="25">
        <v>1517461</v>
      </c>
      <c r="B42" s="110"/>
      <c r="C42" s="26" t="s">
        <v>7</v>
      </c>
      <c r="D42" s="27"/>
      <c r="E42" s="87">
        <f>SUM(E43:E58)</f>
        <v>13244435</v>
      </c>
      <c r="F42" s="88">
        <f>SUM(F43:F58)</f>
        <v>12576434.999999998</v>
      </c>
    </row>
    <row r="43" spans="1:6">
      <c r="A43" s="28">
        <v>1517461</v>
      </c>
      <c r="B43" s="111" t="s">
        <v>46</v>
      </c>
      <c r="C43" s="29"/>
      <c r="D43" s="30" t="s">
        <v>8</v>
      </c>
      <c r="E43" s="89">
        <v>13244435</v>
      </c>
      <c r="F43" s="90">
        <v>28888.720000000001</v>
      </c>
    </row>
    <row r="44" spans="1:6" ht="55.2">
      <c r="A44" s="28">
        <v>1517461</v>
      </c>
      <c r="B44" s="111" t="s">
        <v>46</v>
      </c>
      <c r="C44" s="29"/>
      <c r="D44" s="30" t="s">
        <v>72</v>
      </c>
      <c r="E44" s="89"/>
      <c r="F44" s="91">
        <v>2808925.09</v>
      </c>
    </row>
    <row r="45" spans="1:6" ht="96.6">
      <c r="A45" s="28">
        <v>1517461</v>
      </c>
      <c r="B45" s="111" t="s">
        <v>46</v>
      </c>
      <c r="C45" s="29"/>
      <c r="D45" s="31" t="s">
        <v>75</v>
      </c>
      <c r="E45" s="89"/>
      <c r="F45" s="92">
        <f>18356.4</f>
        <v>18356.400000000001</v>
      </c>
    </row>
    <row r="46" spans="1:6" ht="94.5" customHeight="1">
      <c r="A46" s="28">
        <v>1517461</v>
      </c>
      <c r="B46" s="111" t="s">
        <v>46</v>
      </c>
      <c r="C46" s="29"/>
      <c r="D46" s="31" t="s">
        <v>76</v>
      </c>
      <c r="E46" s="89"/>
      <c r="F46" s="92">
        <f>18356.4</f>
        <v>18356.400000000001</v>
      </c>
    </row>
    <row r="47" spans="1:6" ht="96.6">
      <c r="A47" s="28">
        <v>1517461</v>
      </c>
      <c r="B47" s="111" t="s">
        <v>46</v>
      </c>
      <c r="C47" s="29"/>
      <c r="D47" s="31" t="s">
        <v>77</v>
      </c>
      <c r="E47" s="89"/>
      <c r="F47" s="92">
        <f>18356.4</f>
        <v>18356.400000000001</v>
      </c>
    </row>
    <row r="48" spans="1:6" ht="96.6">
      <c r="A48" s="28">
        <v>1517461</v>
      </c>
      <c r="B48" s="111" t="s">
        <v>46</v>
      </c>
      <c r="C48" s="29"/>
      <c r="D48" s="31" t="s">
        <v>78</v>
      </c>
      <c r="E48" s="89"/>
      <c r="F48" s="92">
        <f>18356.4</f>
        <v>18356.400000000001</v>
      </c>
    </row>
    <row r="49" spans="1:6" ht="96.6">
      <c r="A49" s="28">
        <v>1517461</v>
      </c>
      <c r="B49" s="111" t="s">
        <v>46</v>
      </c>
      <c r="C49" s="29"/>
      <c r="D49" s="31" t="s">
        <v>47</v>
      </c>
      <c r="E49" s="89"/>
      <c r="F49" s="92">
        <f>18356.4</f>
        <v>18356.400000000001</v>
      </c>
    </row>
    <row r="50" spans="1:6" ht="110.4">
      <c r="A50" s="28">
        <v>1517461</v>
      </c>
      <c r="B50" s="111" t="s">
        <v>46</v>
      </c>
      <c r="C50" s="29"/>
      <c r="D50" s="31" t="s">
        <v>74</v>
      </c>
      <c r="E50" s="89"/>
      <c r="F50" s="92">
        <v>23778</v>
      </c>
    </row>
    <row r="51" spans="1:6" ht="124.2">
      <c r="A51" s="28">
        <v>1517461</v>
      </c>
      <c r="B51" s="111" t="s">
        <v>46</v>
      </c>
      <c r="C51" s="29"/>
      <c r="D51" s="31" t="s">
        <v>48</v>
      </c>
      <c r="E51" s="89"/>
      <c r="F51" s="92">
        <v>23440.799999999999</v>
      </c>
    </row>
    <row r="52" spans="1:6" ht="110.4">
      <c r="A52" s="28">
        <v>1517461</v>
      </c>
      <c r="B52" s="111" t="s">
        <v>46</v>
      </c>
      <c r="C52" s="29"/>
      <c r="D52" s="31" t="s">
        <v>49</v>
      </c>
      <c r="E52" s="89"/>
      <c r="F52" s="92">
        <f>19485.6</f>
        <v>19485.599999999999</v>
      </c>
    </row>
    <row r="53" spans="1:6" ht="82.8">
      <c r="A53" s="28">
        <v>1517461</v>
      </c>
      <c r="B53" s="111" t="s">
        <v>46</v>
      </c>
      <c r="C53" s="29"/>
      <c r="D53" s="31" t="s">
        <v>56</v>
      </c>
      <c r="E53" s="89"/>
      <c r="F53" s="92">
        <v>4097397.51</v>
      </c>
    </row>
    <row r="54" spans="1:6" ht="82.8">
      <c r="A54" s="28">
        <v>1517461</v>
      </c>
      <c r="B54" s="111" t="s">
        <v>46</v>
      </c>
      <c r="C54" s="29"/>
      <c r="D54" s="31" t="s">
        <v>55</v>
      </c>
      <c r="E54" s="89"/>
      <c r="F54" s="92">
        <v>4132387.16</v>
      </c>
    </row>
    <row r="55" spans="1:6" ht="55.2">
      <c r="A55" s="28">
        <v>1517461</v>
      </c>
      <c r="B55" s="111" t="s">
        <v>46</v>
      </c>
      <c r="C55" s="29"/>
      <c r="D55" s="31" t="s">
        <v>57</v>
      </c>
      <c r="E55" s="89"/>
      <c r="F55" s="92">
        <v>1144836.92</v>
      </c>
    </row>
    <row r="56" spans="1:6" ht="96.6">
      <c r="A56" s="28">
        <v>1517461</v>
      </c>
      <c r="B56" s="111" t="s">
        <v>46</v>
      </c>
      <c r="C56" s="29"/>
      <c r="D56" s="31" t="s">
        <v>73</v>
      </c>
      <c r="E56" s="89"/>
      <c r="F56" s="92">
        <f>19513.2</f>
        <v>19513.2</v>
      </c>
    </row>
    <row r="57" spans="1:6" ht="55.2">
      <c r="A57" s="4">
        <v>1517461</v>
      </c>
      <c r="B57" s="62">
        <v>3122</v>
      </c>
      <c r="C57" s="1" t="s">
        <v>7</v>
      </c>
      <c r="D57" s="1" t="s">
        <v>20</v>
      </c>
      <c r="E57" s="78"/>
      <c r="F57" s="70">
        <v>151000</v>
      </c>
    </row>
    <row r="58" spans="1:6" ht="55.2">
      <c r="A58" s="4">
        <v>1517461</v>
      </c>
      <c r="B58" s="62">
        <v>3122</v>
      </c>
      <c r="C58" s="1" t="s">
        <v>7</v>
      </c>
      <c r="D58" s="1" t="s">
        <v>41</v>
      </c>
      <c r="E58" s="78"/>
      <c r="F58" s="70">
        <v>35000</v>
      </c>
    </row>
    <row r="59" spans="1:6" ht="155.25" customHeight="1">
      <c r="A59" s="32">
        <v>1517640</v>
      </c>
      <c r="B59" s="112"/>
      <c r="C59" s="33" t="s">
        <v>9</v>
      </c>
      <c r="D59" s="34" t="s">
        <v>10</v>
      </c>
      <c r="E59" s="93">
        <v>13995000</v>
      </c>
      <c r="F59" s="93">
        <v>13639560</v>
      </c>
    </row>
    <row r="60" spans="1:6" s="48" customFormat="1" ht="41.4">
      <c r="A60" s="35">
        <v>1517363</v>
      </c>
      <c r="B60" s="113"/>
      <c r="C60" s="26" t="s">
        <v>44</v>
      </c>
      <c r="D60" s="26"/>
      <c r="E60" s="94"/>
      <c r="F60" s="95">
        <f>SUM(F61:F62)</f>
        <v>495415.4</v>
      </c>
    </row>
    <row r="61" spans="1:6" ht="69">
      <c r="A61" s="20">
        <v>1517363</v>
      </c>
      <c r="B61" s="64">
        <v>3132</v>
      </c>
      <c r="C61" s="15"/>
      <c r="D61" s="1" t="s">
        <v>17</v>
      </c>
      <c r="E61" s="78"/>
      <c r="F61" s="70">
        <v>480985.4</v>
      </c>
    </row>
    <row r="62" spans="1:6" ht="82.8">
      <c r="A62" s="4">
        <v>1517363</v>
      </c>
      <c r="B62" s="62">
        <v>3132</v>
      </c>
      <c r="C62" s="15"/>
      <c r="D62" s="1" t="s">
        <v>18</v>
      </c>
      <c r="E62" s="78"/>
      <c r="F62" s="70">
        <v>14430</v>
      </c>
    </row>
    <row r="63" spans="1:6" s="48" customFormat="1">
      <c r="A63" s="50">
        <v>1517330</v>
      </c>
      <c r="B63" s="63"/>
      <c r="C63" s="17"/>
      <c r="D63" s="2"/>
      <c r="E63" s="96"/>
      <c r="F63" s="95">
        <f>SUM(F64:F68)</f>
        <v>1222000</v>
      </c>
    </row>
    <row r="64" spans="1:6" s="48" customFormat="1" ht="110.4">
      <c r="A64" s="51">
        <v>1517330</v>
      </c>
      <c r="B64" s="64">
        <v>3142</v>
      </c>
      <c r="C64" s="49"/>
      <c r="D64" s="37" t="s">
        <v>19</v>
      </c>
      <c r="E64" s="97"/>
      <c r="F64" s="98">
        <v>200000</v>
      </c>
    </row>
    <row r="65" spans="1:6" s="48" customFormat="1" ht="41.4">
      <c r="A65" s="20">
        <v>1517330</v>
      </c>
      <c r="B65" s="64">
        <v>3122</v>
      </c>
      <c r="C65" s="37" t="s">
        <v>42</v>
      </c>
      <c r="D65" s="37" t="s">
        <v>24</v>
      </c>
      <c r="E65" s="97"/>
      <c r="F65" s="97">
        <v>830000</v>
      </c>
    </row>
    <row r="66" spans="1:6" s="48" customFormat="1" ht="110.25" customHeight="1">
      <c r="A66" s="20">
        <v>1517330</v>
      </c>
      <c r="B66" s="64">
        <v>3122</v>
      </c>
      <c r="C66" s="37" t="s">
        <v>42</v>
      </c>
      <c r="D66" s="52" t="s">
        <v>25</v>
      </c>
      <c r="E66" s="97"/>
      <c r="F66" s="97">
        <v>22000</v>
      </c>
    </row>
    <row r="67" spans="1:6" s="48" customFormat="1" ht="69">
      <c r="A67" s="20">
        <v>1517330</v>
      </c>
      <c r="B67" s="64">
        <v>3122</v>
      </c>
      <c r="C67" s="37" t="s">
        <v>42</v>
      </c>
      <c r="D67" s="52" t="s">
        <v>26</v>
      </c>
      <c r="E67" s="97"/>
      <c r="F67" s="98">
        <v>100000</v>
      </c>
    </row>
    <row r="68" spans="1:6" s="48" customFormat="1" ht="69">
      <c r="A68" s="20">
        <v>1517330</v>
      </c>
      <c r="B68" s="64">
        <v>3122</v>
      </c>
      <c r="C68" s="37" t="s">
        <v>42</v>
      </c>
      <c r="D68" s="52" t="s">
        <v>52</v>
      </c>
      <c r="E68" s="97"/>
      <c r="F68" s="98">
        <v>70000</v>
      </c>
    </row>
    <row r="69" spans="1:6" s="48" customFormat="1">
      <c r="A69" s="36">
        <v>157320</v>
      </c>
      <c r="B69" s="65"/>
      <c r="C69" s="53"/>
      <c r="D69" s="53"/>
      <c r="E69" s="99"/>
      <c r="F69" s="95">
        <f>SUM(F70:F71)</f>
        <v>60000</v>
      </c>
    </row>
    <row r="70" spans="1:6" s="48" customFormat="1" ht="123.75" customHeight="1">
      <c r="A70" s="20">
        <v>1517321</v>
      </c>
      <c r="B70" s="64">
        <v>3132</v>
      </c>
      <c r="C70" s="37" t="s">
        <v>32</v>
      </c>
      <c r="D70" s="37" t="s">
        <v>33</v>
      </c>
      <c r="E70" s="97"/>
      <c r="F70" s="100">
        <v>30000</v>
      </c>
    </row>
    <row r="71" spans="1:6" s="48" customFormat="1" ht="96.6">
      <c r="A71" s="20">
        <v>1517322</v>
      </c>
      <c r="B71" s="64">
        <v>3132</v>
      </c>
      <c r="C71" s="37" t="s">
        <v>30</v>
      </c>
      <c r="D71" s="37" t="s">
        <v>31</v>
      </c>
      <c r="E71" s="97"/>
      <c r="F71" s="100">
        <v>30000</v>
      </c>
    </row>
    <row r="72" spans="1:6" s="48" customFormat="1" ht="48" customHeight="1">
      <c r="A72" s="36">
        <v>1517361</v>
      </c>
      <c r="B72" s="65">
        <v>3132</v>
      </c>
      <c r="C72" s="53" t="s">
        <v>34</v>
      </c>
      <c r="D72" s="54"/>
      <c r="E72" s="99"/>
      <c r="F72" s="101">
        <f>SUM(F73:F74)</f>
        <v>24.2</v>
      </c>
    </row>
    <row r="73" spans="1:6" s="48" customFormat="1" ht="69">
      <c r="A73" s="51">
        <v>1517361</v>
      </c>
      <c r="B73" s="66">
        <v>3132</v>
      </c>
      <c r="C73" s="52" t="s">
        <v>34</v>
      </c>
      <c r="D73" s="52" t="s">
        <v>50</v>
      </c>
      <c r="E73" s="102"/>
      <c r="F73" s="73">
        <v>24</v>
      </c>
    </row>
    <row r="74" spans="1:6" s="48" customFormat="1" ht="69">
      <c r="A74" s="51">
        <v>1517361</v>
      </c>
      <c r="B74" s="66">
        <v>3132</v>
      </c>
      <c r="C74" s="52" t="s">
        <v>34</v>
      </c>
      <c r="D74" s="52" t="s">
        <v>53</v>
      </c>
      <c r="E74" s="102"/>
      <c r="F74" s="74">
        <v>0.2</v>
      </c>
    </row>
    <row r="75" spans="1:6" s="48" customFormat="1" ht="55.2">
      <c r="A75" s="56">
        <v>1610160</v>
      </c>
      <c r="B75" s="114">
        <v>3110</v>
      </c>
      <c r="C75" s="19" t="s">
        <v>43</v>
      </c>
      <c r="D75" s="57"/>
      <c r="E75" s="103"/>
      <c r="F75" s="104">
        <v>62000</v>
      </c>
    </row>
    <row r="76" spans="1:6" s="48" customFormat="1">
      <c r="A76" s="51"/>
      <c r="B76" s="66"/>
      <c r="C76" s="52"/>
      <c r="D76" s="55"/>
      <c r="E76" s="102"/>
      <c r="F76" s="105"/>
    </row>
    <row r="77" spans="1:6">
      <c r="A77" s="58"/>
      <c r="B77" s="115"/>
      <c r="C77" s="59"/>
      <c r="D77" s="59"/>
      <c r="E77" s="106">
        <f>E13+E22+E30+E33+E37+E41+E75</f>
        <v>27789435</v>
      </c>
      <c r="F77" s="106">
        <f>F13+F22+F30+F33+F37+F41+F75</f>
        <v>65247018.700000003</v>
      </c>
    </row>
    <row r="78" spans="1:6">
      <c r="A78" s="60"/>
      <c r="B78" s="116"/>
      <c r="C78" s="61"/>
      <c r="D78" s="61"/>
      <c r="E78" s="61"/>
    </row>
    <row r="79" spans="1:6">
      <c r="A79" s="60"/>
      <c r="B79" s="116"/>
      <c r="C79" s="61"/>
      <c r="D79" s="61"/>
      <c r="E79" s="61"/>
    </row>
    <row r="80" spans="1:6">
      <c r="A80" s="118"/>
      <c r="B80" s="120" t="s">
        <v>63</v>
      </c>
      <c r="C80" s="38"/>
      <c r="D80" s="38"/>
      <c r="E80" s="39"/>
    </row>
    <row r="81" spans="1:6">
      <c r="A81" s="119"/>
      <c r="B81" s="120" t="s">
        <v>64</v>
      </c>
      <c r="C81" s="38"/>
      <c r="D81" s="38"/>
      <c r="E81" s="39" t="s">
        <v>65</v>
      </c>
    </row>
    <row r="82" spans="1:6">
      <c r="B82" s="117"/>
      <c r="C82" s="38"/>
      <c r="D82" s="38"/>
      <c r="E82" s="39"/>
      <c r="F82" s="39"/>
    </row>
  </sheetData>
  <mergeCells count="1">
    <mergeCell ref="A9:F9"/>
  </mergeCells>
  <phoneticPr fontId="0" type="noConversion"/>
  <pageMargins left="0.39370078740157483" right="0.19685039370078741" top="0.35433070866141736" bottom="0.15748031496062992" header="0.31496062992125984" footer="0.31496062992125984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Ленець</cp:lastModifiedBy>
  <cp:lastPrinted>2018-10-23T06:01:46Z</cp:lastPrinted>
  <dcterms:created xsi:type="dcterms:W3CDTF">2018-03-12T14:51:30Z</dcterms:created>
  <dcterms:modified xsi:type="dcterms:W3CDTF">2018-12-22T10:11:51Z</dcterms:modified>
</cp:coreProperties>
</file>