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56" windowHeight="9948" activeTab="0"/>
  </bookViews>
  <sheets>
    <sheet name="Лист1" sheetId="1" r:id="rId1"/>
  </sheets>
  <definedNames>
    <definedName name="_xlnm.Print_Titles" localSheetId="0">'Лист1'!$A:$B,'Лист1'!$12:$12</definedName>
    <definedName name="_xlnm.Print_Area" localSheetId="0">'Лист1'!$A$1:$H$82</definedName>
  </definedNames>
  <calcPr fullCalcOnLoad="1"/>
</workbook>
</file>

<file path=xl/sharedStrings.xml><?xml version="1.0" encoding="utf-8"?>
<sst xmlns="http://schemas.openxmlformats.org/spreadsheetml/2006/main" count="85" uniqueCount="77">
  <si>
    <t>тис. грн.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</si>
  <si>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</si>
  <si>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</si>
  <si>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</si>
  <si>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</si>
  <si>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</si>
  <si>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</si>
  <si>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</si>
  <si>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</si>
  <si>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</si>
  <si>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</si>
  <si>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</si>
  <si>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</si>
  <si>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</si>
  <si>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</si>
  <si>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</si>
  <si>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</si>
  <si>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</si>
  <si>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</si>
  <si>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</si>
  <si>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</si>
  <si>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</si>
  <si>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</si>
  <si>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</si>
  <si>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</si>
  <si>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</si>
  <si>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</si>
  <si>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</si>
  <si>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</si>
  <si>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</si>
  <si>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</si>
  <si>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</si>
  <si>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</si>
  <si>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</si>
  <si>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</si>
  <si>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Код</t>
  </si>
  <si>
    <t>Бюджетні призначення</t>
  </si>
  <si>
    <t>Загальний фонд</t>
  </si>
  <si>
    <t>ЗАТВЕРДЖЕНО</t>
  </si>
  <si>
    <t>Рішення міської ради</t>
  </si>
  <si>
    <t>Додаток 1</t>
  </si>
  <si>
    <t>Разом власних доходів</t>
  </si>
  <si>
    <t>Разом доходів загального фонду</t>
  </si>
  <si>
    <t>Спеціальний фонд</t>
  </si>
  <si>
    <t>Інші податки та збори </t>
  </si>
  <si>
    <t>Екологічний податок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</si>
  <si>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</si>
  <si>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</si>
  <si>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</si>
  <si>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</si>
  <si>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</si>
  <si>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</si>
  <si>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</si>
  <si>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</si>
  <si>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</si>
  <si>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</si>
  <si>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</si>
  <si>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</si>
  <si>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</si>
  <si>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</si>
  <si>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Всього доходів спеціального фонду (без тарнсфертів)</t>
  </si>
  <si>
    <t>Субвенція з місцевого бюджету на здійснення природоохоронних заходів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</si>
  <si>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</si>
  <si>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</si>
  <si>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</t>
  </si>
  <si>
    <t>Разом доходів спеціального фонду</t>
  </si>
  <si>
    <t>Всього доходів бюджету</t>
  </si>
  <si>
    <t>Виконання бюджету м. Прилуки за 9 місяців 2018 року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</si>
  <si>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</si>
  <si>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</si>
  <si>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</si>
  <si>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</si>
  <si>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Уточнені бюджетні призна-чення</t>
  </si>
  <si>
    <t>Уточнені бюджетні призна-чення на звітний період</t>
  </si>
  <si>
    <t>Фактичне виконан-ня</t>
  </si>
  <si>
    <t>(51 сесія 7 скликання)</t>
  </si>
  <si>
    <t>21 грудня_2018 року №_3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</si>
</sst>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#,##0.0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81" fontId="10" fillId="0" borderId="10" xfId="0" applyNumberFormat="1" applyFont="1" applyBorder="1" applyAlignment="1">
      <alignment horizontal="center" vertical="justify"/>
    </xf>
    <xf numFmtId="181" fontId="11" fillId="0" borderId="10" xfId="0" applyNumberFormat="1" applyFont="1" applyBorder="1" applyAlignment="1">
      <alignment horizontal="center" vertical="justify"/>
    </xf>
    <xf numFmtId="181" fontId="10" fillId="34" borderId="10" xfId="0" applyNumberFormat="1" applyFont="1" applyFill="1" applyBorder="1" applyAlignment="1">
      <alignment horizontal="center" vertical="justify"/>
    </xf>
    <xf numFmtId="0" fontId="9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" fontId="11" fillId="33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Alignment="1">
      <alignment/>
    </xf>
    <xf numFmtId="4" fontId="11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180" fontId="10" fillId="34" borderId="11" xfId="0" applyNumberFormat="1" applyFont="1" applyFill="1" applyBorder="1" applyAlignment="1">
      <alignment horizontal="center"/>
    </xf>
    <xf numFmtId="180" fontId="10" fillId="34" borderId="13" xfId="0" applyNumberFormat="1" applyFont="1" applyFill="1" applyBorder="1" applyAlignment="1">
      <alignment horizontal="center"/>
    </xf>
    <xf numFmtId="180" fontId="10" fillId="34" borderId="12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11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50" zoomScaleNormal="60" zoomScaleSheetLayoutView="50" zoomScalePageLayoutView="0" workbookViewId="0" topLeftCell="A1">
      <selection activeCell="G6" sqref="G6"/>
    </sheetView>
  </sheetViews>
  <sheetFormatPr defaultColWidth="9.140625" defaultRowHeight="12.75"/>
  <cols>
    <col min="1" max="1" width="17.28125" style="14" customWidth="1"/>
    <col min="2" max="2" width="69.8515625" style="3" customWidth="1"/>
    <col min="3" max="3" width="23.28125" style="2" customWidth="1"/>
    <col min="4" max="4" width="21.28125" style="2" customWidth="1"/>
    <col min="5" max="5" width="20.57421875" style="2" customWidth="1"/>
    <col min="6" max="6" width="22.00390625" style="2" customWidth="1"/>
    <col min="7" max="7" width="18.140625" style="2" bestFit="1" customWidth="1"/>
    <col min="8" max="8" width="12.7109375" style="2" customWidth="1"/>
    <col min="9" max="16384" width="8.8515625" style="2" customWidth="1"/>
  </cols>
  <sheetData>
    <row r="1" spans="1:8" ht="27.75">
      <c r="A1" s="26"/>
      <c r="B1" s="27"/>
      <c r="C1" s="28"/>
      <c r="D1" s="28"/>
      <c r="E1" s="29" t="s">
        <v>38</v>
      </c>
      <c r="F1" s="30"/>
      <c r="G1" s="28"/>
      <c r="H1" s="28"/>
    </row>
    <row r="2" spans="1:8" ht="27.75">
      <c r="A2" s="26"/>
      <c r="B2" s="27"/>
      <c r="C2" s="28"/>
      <c r="D2" s="28"/>
      <c r="E2" s="29" t="s">
        <v>39</v>
      </c>
      <c r="F2" s="30"/>
      <c r="G2" s="28"/>
      <c r="H2" s="28"/>
    </row>
    <row r="3" spans="1:8" ht="27.75">
      <c r="A3" s="26"/>
      <c r="B3" s="27"/>
      <c r="C3" s="28"/>
      <c r="D3" s="28"/>
      <c r="E3" s="29" t="s">
        <v>75</v>
      </c>
      <c r="F3" s="30"/>
      <c r="G3" s="28"/>
      <c r="H3" s="28"/>
    </row>
    <row r="4" spans="1:8" ht="27.75">
      <c r="A4" s="26"/>
      <c r="B4" s="27"/>
      <c r="C4" s="28"/>
      <c r="D4" s="28"/>
      <c r="E4" s="29" t="s">
        <v>76</v>
      </c>
      <c r="F4" s="30"/>
      <c r="G4" s="28"/>
      <c r="H4" s="43"/>
    </row>
    <row r="5" spans="1:8" ht="27.75">
      <c r="A5" s="26"/>
      <c r="B5" s="27"/>
      <c r="C5" s="28"/>
      <c r="D5" s="28"/>
      <c r="E5" s="31"/>
      <c r="F5" s="30"/>
      <c r="G5" s="28"/>
      <c r="H5" s="28"/>
    </row>
    <row r="6" spans="1:8" ht="27.75">
      <c r="A6" s="26"/>
      <c r="B6" s="27"/>
      <c r="C6" s="28"/>
      <c r="D6" s="28"/>
      <c r="E6" s="29" t="s">
        <v>40</v>
      </c>
      <c r="F6" s="30"/>
      <c r="G6" s="28"/>
      <c r="H6" s="28"/>
    </row>
    <row r="7" spans="1:11" ht="27">
      <c r="A7" s="32"/>
      <c r="B7" s="33"/>
      <c r="C7" s="34"/>
      <c r="D7" s="34"/>
      <c r="E7" s="34"/>
      <c r="F7" s="34"/>
      <c r="G7" s="34"/>
      <c r="H7" s="34"/>
      <c r="I7" s="1"/>
      <c r="J7" s="1"/>
      <c r="K7" s="1"/>
    </row>
    <row r="8" spans="1:11" ht="27">
      <c r="A8" s="32"/>
      <c r="B8" s="33"/>
      <c r="C8" s="34"/>
      <c r="D8" s="34"/>
      <c r="E8" s="34"/>
      <c r="F8" s="34"/>
      <c r="G8" s="34"/>
      <c r="H8" s="34"/>
      <c r="I8" s="1"/>
      <c r="J8" s="1"/>
      <c r="K8" s="1"/>
    </row>
    <row r="9" spans="1:11" ht="27">
      <c r="A9" s="35" t="s">
        <v>67</v>
      </c>
      <c r="B9" s="35"/>
      <c r="C9" s="35"/>
      <c r="D9" s="35"/>
      <c r="E9" s="35"/>
      <c r="F9" s="35"/>
      <c r="G9" s="35"/>
      <c r="H9" s="35"/>
      <c r="I9" s="4"/>
      <c r="J9" s="4"/>
      <c r="K9" s="4"/>
    </row>
    <row r="10" spans="1:11" ht="22.5">
      <c r="A10" s="12"/>
      <c r="B10" s="6"/>
      <c r="C10" s="6"/>
      <c r="D10" s="6"/>
      <c r="E10" s="6"/>
      <c r="F10" s="6"/>
      <c r="G10" s="6"/>
      <c r="H10" s="6"/>
      <c r="I10" s="4"/>
      <c r="J10" s="4"/>
      <c r="K10" s="4"/>
    </row>
    <row r="11" spans="1:8" ht="22.5">
      <c r="A11" s="13"/>
      <c r="B11" s="8"/>
      <c r="C11" s="7"/>
      <c r="D11" s="7"/>
      <c r="E11" s="7"/>
      <c r="F11" s="7"/>
      <c r="G11" s="7"/>
      <c r="H11" s="7" t="s">
        <v>0</v>
      </c>
    </row>
    <row r="12" spans="1:8" ht="165">
      <c r="A12" s="24" t="s">
        <v>35</v>
      </c>
      <c r="B12" s="24" t="s">
        <v>1</v>
      </c>
      <c r="C12" s="25" t="s">
        <v>36</v>
      </c>
      <c r="D12" s="25" t="s">
        <v>72</v>
      </c>
      <c r="E12" s="25" t="s">
        <v>73</v>
      </c>
      <c r="F12" s="25" t="s">
        <v>74</v>
      </c>
      <c r="G12" s="25" t="s">
        <v>2</v>
      </c>
      <c r="H12" s="23" t="s">
        <v>3</v>
      </c>
    </row>
    <row r="13" spans="1:8" ht="27">
      <c r="A13" s="38" t="s">
        <v>37</v>
      </c>
      <c r="B13" s="39"/>
      <c r="C13" s="39"/>
      <c r="D13" s="39"/>
      <c r="E13" s="39"/>
      <c r="F13" s="39"/>
      <c r="G13" s="39"/>
      <c r="H13" s="40"/>
    </row>
    <row r="14" spans="1:8" s="5" customFormat="1" ht="27">
      <c r="A14" s="15">
        <v>10000000</v>
      </c>
      <c r="B14" s="17" t="s">
        <v>4</v>
      </c>
      <c r="C14" s="19">
        <v>218208.4</v>
      </c>
      <c r="D14" s="19">
        <v>234533.4</v>
      </c>
      <c r="E14" s="19">
        <v>177445.1</v>
      </c>
      <c r="F14" s="19">
        <v>179953.5</v>
      </c>
      <c r="G14" s="19">
        <f>F14-E14</f>
        <v>2508.399999999994</v>
      </c>
      <c r="H14" s="19">
        <f aca="true" t="shared" si="0" ref="H14:H27">IF(E14=0,0,F14/E14*100)</f>
        <v>101.41362032538514</v>
      </c>
    </row>
    <row r="15" spans="1:8" s="5" customFormat="1" ht="66.75" customHeight="1">
      <c r="A15" s="15">
        <v>11000000</v>
      </c>
      <c r="B15" s="18" t="s">
        <v>5</v>
      </c>
      <c r="C15" s="19">
        <v>143584</v>
      </c>
      <c r="D15" s="19">
        <v>155141.5</v>
      </c>
      <c r="E15" s="19">
        <v>117409.2</v>
      </c>
      <c r="F15" s="19">
        <v>118086.5</v>
      </c>
      <c r="G15" s="19">
        <f aca="true" t="shared" si="1" ref="G15:G27">F15-E15</f>
        <v>677.3000000000029</v>
      </c>
      <c r="H15" s="19">
        <f t="shared" si="0"/>
        <v>100.5768713184316</v>
      </c>
    </row>
    <row r="16" spans="1:8" ht="27.75">
      <c r="A16" s="16">
        <v>11010000</v>
      </c>
      <c r="B16" s="10" t="s">
        <v>6</v>
      </c>
      <c r="C16" s="19">
        <v>143557</v>
      </c>
      <c r="D16" s="19">
        <v>155089.7</v>
      </c>
      <c r="E16" s="19">
        <v>117364.4</v>
      </c>
      <c r="F16" s="19">
        <v>118050</v>
      </c>
      <c r="G16" s="20">
        <f t="shared" si="1"/>
        <v>685.6000000000058</v>
      </c>
      <c r="H16" s="20">
        <f t="shared" si="0"/>
        <v>100.58416351125214</v>
      </c>
    </row>
    <row r="17" spans="1:8" ht="27.75">
      <c r="A17" s="16">
        <v>11020000</v>
      </c>
      <c r="B17" s="10" t="s">
        <v>7</v>
      </c>
      <c r="C17" s="19">
        <v>27</v>
      </c>
      <c r="D17" s="19">
        <v>51.8</v>
      </c>
      <c r="E17" s="19">
        <v>44.8</v>
      </c>
      <c r="F17" s="19">
        <v>36.5</v>
      </c>
      <c r="G17" s="20">
        <f t="shared" si="1"/>
        <v>-8.299999999999997</v>
      </c>
      <c r="H17" s="20">
        <f t="shared" si="0"/>
        <v>81.47321428571429</v>
      </c>
    </row>
    <row r="18" spans="1:8" s="5" customFormat="1" ht="45">
      <c r="A18" s="15">
        <v>13000000</v>
      </c>
      <c r="B18" s="9" t="s">
        <v>68</v>
      </c>
      <c r="C18" s="19"/>
      <c r="D18" s="19"/>
      <c r="E18" s="19"/>
      <c r="F18" s="19">
        <v>1.1</v>
      </c>
      <c r="G18" s="19"/>
      <c r="H18" s="19"/>
    </row>
    <row r="19" spans="1:8" ht="114">
      <c r="A19" s="16">
        <v>13010200</v>
      </c>
      <c r="B19" s="10" t="s">
        <v>69</v>
      </c>
      <c r="C19" s="19"/>
      <c r="D19" s="19"/>
      <c r="E19" s="19"/>
      <c r="F19" s="19">
        <v>1.1</v>
      </c>
      <c r="G19" s="20"/>
      <c r="H19" s="20"/>
    </row>
    <row r="20" spans="1:8" s="5" customFormat="1" ht="27">
      <c r="A20" s="15">
        <v>14000000</v>
      </c>
      <c r="B20" s="9" t="s">
        <v>8</v>
      </c>
      <c r="C20" s="19">
        <v>14084</v>
      </c>
      <c r="D20" s="19">
        <v>14103.8</v>
      </c>
      <c r="E20" s="19">
        <v>10536.6</v>
      </c>
      <c r="F20" s="19">
        <v>10720</v>
      </c>
      <c r="G20" s="19">
        <f t="shared" si="1"/>
        <v>183.39999999999964</v>
      </c>
      <c r="H20" s="19">
        <f t="shared" si="0"/>
        <v>101.74059943435263</v>
      </c>
    </row>
    <row r="21" spans="1:8" ht="45">
      <c r="A21" s="16">
        <v>14020000</v>
      </c>
      <c r="B21" s="10" t="s">
        <v>9</v>
      </c>
      <c r="C21" s="20">
        <v>1814</v>
      </c>
      <c r="D21" s="20">
        <v>1814</v>
      </c>
      <c r="E21" s="20">
        <v>1447.9</v>
      </c>
      <c r="F21" s="20">
        <v>1446.1</v>
      </c>
      <c r="G21" s="20">
        <f t="shared" si="1"/>
        <v>-1.800000000000182</v>
      </c>
      <c r="H21" s="20">
        <f t="shared" si="0"/>
        <v>99.87568202223909</v>
      </c>
    </row>
    <row r="22" spans="1:8" ht="68.25">
      <c r="A22" s="16">
        <v>14030000</v>
      </c>
      <c r="B22" s="10" t="s">
        <v>10</v>
      </c>
      <c r="C22" s="20">
        <v>7245</v>
      </c>
      <c r="D22" s="20">
        <v>7245</v>
      </c>
      <c r="E22" s="20">
        <v>5408.9</v>
      </c>
      <c r="F22" s="20">
        <v>5697.3</v>
      </c>
      <c r="G22" s="20">
        <f t="shared" si="1"/>
        <v>288.40000000000055</v>
      </c>
      <c r="H22" s="20">
        <f t="shared" si="0"/>
        <v>105.33195289245502</v>
      </c>
    </row>
    <row r="23" spans="1:8" ht="68.25">
      <c r="A23" s="16">
        <v>14040000</v>
      </c>
      <c r="B23" s="10" t="s">
        <v>11</v>
      </c>
      <c r="C23" s="20">
        <v>5025</v>
      </c>
      <c r="D23" s="20">
        <v>5044.8</v>
      </c>
      <c r="E23" s="20">
        <v>3679.8</v>
      </c>
      <c r="F23" s="20">
        <v>3576.6</v>
      </c>
      <c r="G23" s="20">
        <f t="shared" si="1"/>
        <v>-103.20000000000027</v>
      </c>
      <c r="H23" s="20">
        <f t="shared" si="0"/>
        <v>97.1954997554215</v>
      </c>
    </row>
    <row r="24" spans="1:8" s="5" customFormat="1" ht="27">
      <c r="A24" s="15">
        <v>18000000</v>
      </c>
      <c r="B24" s="18" t="s">
        <v>12</v>
      </c>
      <c r="C24" s="19">
        <v>60540.4</v>
      </c>
      <c r="D24" s="19">
        <v>65288.1</v>
      </c>
      <c r="E24" s="19">
        <v>49499.3</v>
      </c>
      <c r="F24" s="19">
        <v>51145.9</v>
      </c>
      <c r="G24" s="19">
        <f t="shared" si="1"/>
        <v>1646.5999999999985</v>
      </c>
      <c r="H24" s="19">
        <f t="shared" si="0"/>
        <v>103.32651168804408</v>
      </c>
    </row>
    <row r="25" spans="1:8" ht="27.75">
      <c r="A25" s="16">
        <v>18010000</v>
      </c>
      <c r="B25" s="22" t="s">
        <v>13</v>
      </c>
      <c r="C25" s="20">
        <v>32186.2</v>
      </c>
      <c r="D25" s="20">
        <v>34166</v>
      </c>
      <c r="E25" s="20">
        <v>26207.8</v>
      </c>
      <c r="F25" s="20">
        <v>27586.6</v>
      </c>
      <c r="G25" s="20">
        <f t="shared" si="1"/>
        <v>1378.7999999999993</v>
      </c>
      <c r="H25" s="20">
        <f t="shared" si="0"/>
        <v>105.26102915925793</v>
      </c>
    </row>
    <row r="26" spans="1:8" ht="27.75">
      <c r="A26" s="16">
        <v>18030000</v>
      </c>
      <c r="B26" s="22" t="s">
        <v>14</v>
      </c>
      <c r="C26" s="20">
        <v>22.5</v>
      </c>
      <c r="D26" s="20">
        <v>58.3</v>
      </c>
      <c r="E26" s="20">
        <v>51.7</v>
      </c>
      <c r="F26" s="20">
        <v>51.8</v>
      </c>
      <c r="G26" s="20">
        <f t="shared" si="1"/>
        <v>0.09999999999999432</v>
      </c>
      <c r="H26" s="20">
        <f t="shared" si="0"/>
        <v>100.19342359767892</v>
      </c>
    </row>
    <row r="27" spans="1:8" ht="27.75">
      <c r="A27" s="16">
        <v>18050000</v>
      </c>
      <c r="B27" s="22" t="s">
        <v>15</v>
      </c>
      <c r="C27" s="20">
        <v>28331.7</v>
      </c>
      <c r="D27" s="20">
        <v>31063.8</v>
      </c>
      <c r="E27" s="20">
        <v>23239.8</v>
      </c>
      <c r="F27" s="20">
        <v>23507.5</v>
      </c>
      <c r="G27" s="20">
        <f t="shared" si="1"/>
        <v>267.7000000000007</v>
      </c>
      <c r="H27" s="20">
        <f t="shared" si="0"/>
        <v>101.1519032005439</v>
      </c>
    </row>
    <row r="28" spans="1:8" s="5" customFormat="1" ht="27">
      <c r="A28" s="15">
        <v>20000000</v>
      </c>
      <c r="B28" s="17" t="s">
        <v>16</v>
      </c>
      <c r="C28" s="19">
        <v>4761.6</v>
      </c>
      <c r="D28" s="19">
        <v>7132.6</v>
      </c>
      <c r="E28" s="19">
        <v>5914.8</v>
      </c>
      <c r="F28" s="19">
        <v>5904.5</v>
      </c>
      <c r="G28" s="19">
        <f aca="true" t="shared" si="2" ref="G28:G54">F28-E28</f>
        <v>-10.300000000000182</v>
      </c>
      <c r="H28" s="19">
        <f aca="true" t="shared" si="3" ref="H28:H54">IF(E28=0,0,F28/E28*100)</f>
        <v>99.8258605531886</v>
      </c>
    </row>
    <row r="29" spans="1:8" s="5" customFormat="1" ht="45">
      <c r="A29" s="15">
        <v>21000000</v>
      </c>
      <c r="B29" s="9" t="s">
        <v>17</v>
      </c>
      <c r="C29" s="19">
        <v>40</v>
      </c>
      <c r="D29" s="19">
        <v>1305.5</v>
      </c>
      <c r="E29" s="19">
        <v>1292.1</v>
      </c>
      <c r="F29" s="19">
        <v>1211.3</v>
      </c>
      <c r="G29" s="19">
        <f t="shared" si="2"/>
        <v>-80.79999999999995</v>
      </c>
      <c r="H29" s="19">
        <f t="shared" si="3"/>
        <v>93.74661403916106</v>
      </c>
    </row>
    <row r="30" spans="1:8" ht="159">
      <c r="A30" s="16">
        <v>21010000</v>
      </c>
      <c r="B30" s="11" t="s">
        <v>53</v>
      </c>
      <c r="C30" s="20">
        <v>20</v>
      </c>
      <c r="D30" s="20">
        <v>243.6</v>
      </c>
      <c r="E30" s="20">
        <v>235.1</v>
      </c>
      <c r="F30" s="20">
        <v>131.8</v>
      </c>
      <c r="G30" s="20">
        <f t="shared" si="2"/>
        <v>-103.29999999999998</v>
      </c>
      <c r="H30" s="20">
        <f t="shared" si="3"/>
        <v>56.06125053168864</v>
      </c>
    </row>
    <row r="31" spans="1:8" ht="45">
      <c r="A31" s="16">
        <v>21050000</v>
      </c>
      <c r="B31" s="11" t="s">
        <v>18</v>
      </c>
      <c r="C31" s="20">
        <v>0</v>
      </c>
      <c r="D31" s="20">
        <v>905.2</v>
      </c>
      <c r="E31" s="20">
        <v>905.2</v>
      </c>
      <c r="F31" s="20">
        <v>902.8</v>
      </c>
      <c r="G31" s="20">
        <f t="shared" si="2"/>
        <v>-2.400000000000091</v>
      </c>
      <c r="H31" s="20">
        <f t="shared" si="3"/>
        <v>99.73486522315508</v>
      </c>
    </row>
    <row r="32" spans="1:8" ht="27.75">
      <c r="A32" s="16">
        <v>21080000</v>
      </c>
      <c r="B32" s="11" t="s">
        <v>19</v>
      </c>
      <c r="C32" s="20">
        <v>20</v>
      </c>
      <c r="D32" s="20">
        <v>156.7</v>
      </c>
      <c r="E32" s="20">
        <v>151.8</v>
      </c>
      <c r="F32" s="20">
        <v>176.6</v>
      </c>
      <c r="G32" s="20">
        <f t="shared" si="2"/>
        <v>24.799999999999983</v>
      </c>
      <c r="H32" s="20">
        <f t="shared" si="3"/>
        <v>116.33728590250327</v>
      </c>
    </row>
    <row r="33" spans="1:8" s="5" customFormat="1" ht="45">
      <c r="A33" s="15">
        <v>22000000</v>
      </c>
      <c r="B33" s="9" t="s">
        <v>20</v>
      </c>
      <c r="C33" s="19">
        <v>4515.9</v>
      </c>
      <c r="D33" s="19">
        <v>4980.1</v>
      </c>
      <c r="E33" s="19">
        <v>3825.4</v>
      </c>
      <c r="F33" s="19">
        <v>3863.4</v>
      </c>
      <c r="G33" s="19">
        <f t="shared" si="2"/>
        <v>38</v>
      </c>
      <c r="H33" s="19">
        <f t="shared" si="3"/>
        <v>100.99336017148532</v>
      </c>
    </row>
    <row r="34" spans="1:8" ht="27.75">
      <c r="A34" s="16">
        <v>22010000</v>
      </c>
      <c r="B34" s="11" t="s">
        <v>21</v>
      </c>
      <c r="C34" s="20">
        <v>3900.9</v>
      </c>
      <c r="D34" s="20">
        <v>4365.1</v>
      </c>
      <c r="E34" s="20">
        <v>3373.4</v>
      </c>
      <c r="F34" s="20">
        <v>3541.7</v>
      </c>
      <c r="G34" s="20">
        <f t="shared" si="2"/>
        <v>168.29999999999973</v>
      </c>
      <c r="H34" s="20">
        <f t="shared" si="3"/>
        <v>104.98903183731545</v>
      </c>
    </row>
    <row r="35" spans="1:8" ht="68.25">
      <c r="A35" s="16">
        <v>22080000</v>
      </c>
      <c r="B35" s="11" t="s">
        <v>22</v>
      </c>
      <c r="C35" s="20">
        <v>300</v>
      </c>
      <c r="D35" s="20">
        <v>300</v>
      </c>
      <c r="E35" s="20">
        <v>218.8</v>
      </c>
      <c r="F35" s="20">
        <v>235.9</v>
      </c>
      <c r="G35" s="20">
        <f t="shared" si="2"/>
        <v>17.099999999999994</v>
      </c>
      <c r="H35" s="20">
        <f t="shared" si="3"/>
        <v>107.81535648994516</v>
      </c>
    </row>
    <row r="36" spans="1:8" ht="27.75">
      <c r="A36" s="16">
        <v>22090000</v>
      </c>
      <c r="B36" s="11" t="s">
        <v>23</v>
      </c>
      <c r="C36" s="20">
        <v>315</v>
      </c>
      <c r="D36" s="20">
        <v>315</v>
      </c>
      <c r="E36" s="20">
        <v>233.2</v>
      </c>
      <c r="F36" s="20">
        <v>85.8</v>
      </c>
      <c r="G36" s="20">
        <f t="shared" si="2"/>
        <v>-147.39999999999998</v>
      </c>
      <c r="H36" s="20">
        <f t="shared" si="3"/>
        <v>36.79245283018868</v>
      </c>
    </row>
    <row r="37" spans="1:8" s="5" customFormat="1" ht="27">
      <c r="A37" s="15">
        <v>24000000</v>
      </c>
      <c r="B37" s="9" t="s">
        <v>24</v>
      </c>
      <c r="C37" s="19">
        <v>205.7</v>
      </c>
      <c r="D37" s="19">
        <v>847</v>
      </c>
      <c r="E37" s="19">
        <v>797.3</v>
      </c>
      <c r="F37" s="19">
        <v>829.8</v>
      </c>
      <c r="G37" s="19">
        <f t="shared" si="2"/>
        <v>32.5</v>
      </c>
      <c r="H37" s="19">
        <f t="shared" si="3"/>
        <v>104.0762573686191</v>
      </c>
    </row>
    <row r="38" spans="1:8" ht="27.75">
      <c r="A38" s="16">
        <v>24060000</v>
      </c>
      <c r="B38" s="11" t="s">
        <v>19</v>
      </c>
      <c r="C38" s="20">
        <v>205.7</v>
      </c>
      <c r="D38" s="20">
        <v>847</v>
      </c>
      <c r="E38" s="20">
        <v>797.3</v>
      </c>
      <c r="F38" s="20">
        <v>829.8</v>
      </c>
      <c r="G38" s="20">
        <f t="shared" si="2"/>
        <v>32.5</v>
      </c>
      <c r="H38" s="20">
        <f t="shared" si="3"/>
        <v>104.0762573686191</v>
      </c>
    </row>
    <row r="39" spans="1:8" s="5" customFormat="1" ht="27">
      <c r="A39" s="15">
        <v>30000000</v>
      </c>
      <c r="B39" s="17" t="s">
        <v>50</v>
      </c>
      <c r="C39" s="19">
        <v>0</v>
      </c>
      <c r="D39" s="19">
        <v>55.3</v>
      </c>
      <c r="E39" s="19">
        <v>55.3</v>
      </c>
      <c r="F39" s="19">
        <v>55.3</v>
      </c>
      <c r="G39" s="19">
        <f t="shared" si="2"/>
        <v>0</v>
      </c>
      <c r="H39" s="19">
        <f t="shared" si="3"/>
        <v>100</v>
      </c>
    </row>
    <row r="40" spans="1:8" s="5" customFormat="1" ht="45">
      <c r="A40" s="15">
        <v>31000000</v>
      </c>
      <c r="B40" s="9" t="s">
        <v>54</v>
      </c>
      <c r="C40" s="19">
        <v>0</v>
      </c>
      <c r="D40" s="19">
        <v>55.3</v>
      </c>
      <c r="E40" s="19">
        <v>55.3</v>
      </c>
      <c r="F40" s="19">
        <v>55.3</v>
      </c>
      <c r="G40" s="19">
        <f t="shared" si="2"/>
        <v>0</v>
      </c>
      <c r="H40" s="19">
        <f t="shared" si="3"/>
        <v>100</v>
      </c>
    </row>
    <row r="41" spans="1:8" ht="136.5">
      <c r="A41" s="16">
        <v>31010000</v>
      </c>
      <c r="B41" s="11" t="s">
        <v>55</v>
      </c>
      <c r="C41" s="20">
        <v>0</v>
      </c>
      <c r="D41" s="20">
        <v>55.3</v>
      </c>
      <c r="E41" s="20">
        <v>55.3</v>
      </c>
      <c r="F41" s="20">
        <v>55.3</v>
      </c>
      <c r="G41" s="20">
        <f t="shared" si="2"/>
        <v>0</v>
      </c>
      <c r="H41" s="20">
        <f t="shared" si="3"/>
        <v>100</v>
      </c>
    </row>
    <row r="42" spans="1:8" s="7" customFormat="1" ht="27">
      <c r="A42" s="36" t="s">
        <v>41</v>
      </c>
      <c r="B42" s="37"/>
      <c r="C42" s="21">
        <f>C14+C28+C39</f>
        <v>222970</v>
      </c>
      <c r="D42" s="21">
        <f>D14+D28+D39</f>
        <v>241721.3</v>
      </c>
      <c r="E42" s="21">
        <f>E14+E28+E39-0.1</f>
        <v>183415.09999999998</v>
      </c>
      <c r="F42" s="21">
        <f>F14+F28+F39</f>
        <v>185913.3</v>
      </c>
      <c r="G42" s="21">
        <f>F42-E42</f>
        <v>2498.2000000000116</v>
      </c>
      <c r="H42" s="21">
        <f>IF(E42=0,0,F42/E42*100)</f>
        <v>101.36204707246024</v>
      </c>
    </row>
    <row r="43" spans="1:8" s="5" customFormat="1" ht="27">
      <c r="A43" s="15">
        <v>40000000</v>
      </c>
      <c r="B43" s="17" t="s">
        <v>25</v>
      </c>
      <c r="C43" s="19">
        <f>C44+C48+C50</f>
        <v>363521.29999999993</v>
      </c>
      <c r="D43" s="19">
        <f>D44+D48+D50</f>
        <v>386387.6</v>
      </c>
      <c r="E43" s="19">
        <f>E44+E48+E50</f>
        <v>321167.50000000006</v>
      </c>
      <c r="F43" s="19">
        <f>F44+F48+F50</f>
        <v>315866.10000000003</v>
      </c>
      <c r="G43" s="19">
        <f t="shared" si="2"/>
        <v>-5301.400000000023</v>
      </c>
      <c r="H43" s="19">
        <f t="shared" si="3"/>
        <v>98.34933484863816</v>
      </c>
    </row>
    <row r="44" spans="1:8" s="5" customFormat="1" ht="45">
      <c r="A44" s="15">
        <v>41030000</v>
      </c>
      <c r="B44" s="9" t="s">
        <v>26</v>
      </c>
      <c r="C44" s="19">
        <f>SUM(C45:C47)</f>
        <v>100218.8</v>
      </c>
      <c r="D44" s="19">
        <f>SUM(D45:D47)</f>
        <v>110563.8</v>
      </c>
      <c r="E44" s="19">
        <f>SUM(E45:E47)</f>
        <v>85027.5</v>
      </c>
      <c r="F44" s="19">
        <f>SUM(F45:F47)</f>
        <v>85027.5</v>
      </c>
      <c r="G44" s="19">
        <f t="shared" si="2"/>
        <v>0</v>
      </c>
      <c r="H44" s="19">
        <f t="shared" si="3"/>
        <v>100</v>
      </c>
    </row>
    <row r="45" spans="1:8" ht="45">
      <c r="A45" s="16">
        <v>41033900</v>
      </c>
      <c r="B45" s="11" t="s">
        <v>27</v>
      </c>
      <c r="C45" s="20">
        <v>54261.8</v>
      </c>
      <c r="D45" s="20">
        <v>54261.8</v>
      </c>
      <c r="E45" s="20">
        <v>41510.2</v>
      </c>
      <c r="F45" s="20">
        <v>41510.2</v>
      </c>
      <c r="G45" s="20">
        <f t="shared" si="2"/>
        <v>0</v>
      </c>
      <c r="H45" s="20">
        <f t="shared" si="3"/>
        <v>100</v>
      </c>
    </row>
    <row r="46" spans="1:8" ht="45">
      <c r="A46" s="16">
        <v>41034200</v>
      </c>
      <c r="B46" s="11" t="s">
        <v>28</v>
      </c>
      <c r="C46" s="20">
        <v>45957</v>
      </c>
      <c r="D46" s="20">
        <v>49802</v>
      </c>
      <c r="E46" s="20">
        <v>40235.3</v>
      </c>
      <c r="F46" s="20">
        <v>40235.3</v>
      </c>
      <c r="G46" s="20">
        <f t="shared" si="2"/>
        <v>0</v>
      </c>
      <c r="H46" s="20">
        <f t="shared" si="3"/>
        <v>100</v>
      </c>
    </row>
    <row r="47" spans="1:8" ht="90.75">
      <c r="A47" s="16">
        <v>41034500</v>
      </c>
      <c r="B47" s="11" t="s">
        <v>70</v>
      </c>
      <c r="C47" s="20"/>
      <c r="D47" s="20">
        <v>6500</v>
      </c>
      <c r="E47" s="20">
        <v>3282</v>
      </c>
      <c r="F47" s="20">
        <v>3282</v>
      </c>
      <c r="G47" s="20">
        <f>F47-E47</f>
        <v>0</v>
      </c>
      <c r="H47" s="20">
        <f>IF(E47=0,0,F47/E47*100)</f>
        <v>100</v>
      </c>
    </row>
    <row r="48" spans="1:8" s="5" customFormat="1" ht="45">
      <c r="A48" s="15">
        <v>41040000</v>
      </c>
      <c r="B48" s="9" t="s">
        <v>56</v>
      </c>
      <c r="C48" s="19">
        <f>C49</f>
        <v>0</v>
      </c>
      <c r="D48" s="19">
        <f>D49</f>
        <v>11283.3</v>
      </c>
      <c r="E48" s="19">
        <f>E49</f>
        <v>11283.3</v>
      </c>
      <c r="F48" s="19">
        <f>F49</f>
        <v>11283.3</v>
      </c>
      <c r="G48" s="20">
        <f t="shared" si="2"/>
        <v>0</v>
      </c>
      <c r="H48" s="20">
        <f t="shared" si="3"/>
        <v>100</v>
      </c>
    </row>
    <row r="49" spans="1:8" ht="114">
      <c r="A49" s="16">
        <v>41040200</v>
      </c>
      <c r="B49" s="11" t="s">
        <v>57</v>
      </c>
      <c r="C49" s="20">
        <v>0</v>
      </c>
      <c r="D49" s="20">
        <v>11283.3</v>
      </c>
      <c r="E49" s="20">
        <v>11283.3</v>
      </c>
      <c r="F49" s="20">
        <v>11283.3</v>
      </c>
      <c r="G49" s="20">
        <f t="shared" si="2"/>
        <v>0</v>
      </c>
      <c r="H49" s="20">
        <f t="shared" si="3"/>
        <v>100</v>
      </c>
    </row>
    <row r="50" spans="1:8" s="5" customFormat="1" ht="45">
      <c r="A50" s="15">
        <v>41050000</v>
      </c>
      <c r="B50" s="9" t="s">
        <v>29</v>
      </c>
      <c r="C50" s="19">
        <f>SUM(C51:C61)</f>
        <v>263302.49999999994</v>
      </c>
      <c r="D50" s="19">
        <f>SUM(D51:D61)</f>
        <v>264540.5</v>
      </c>
      <c r="E50" s="19">
        <f>SUM(E51:E61)</f>
        <v>224856.70000000004</v>
      </c>
      <c r="F50" s="19">
        <f>SUM(F51:F61)+0.1</f>
        <v>219555.30000000002</v>
      </c>
      <c r="G50" s="19">
        <f t="shared" si="2"/>
        <v>-5301.400000000023</v>
      </c>
      <c r="H50" s="19">
        <f t="shared" si="3"/>
        <v>97.64232064243582</v>
      </c>
    </row>
    <row r="51" spans="1:8" ht="228">
      <c r="A51" s="16">
        <v>41050100</v>
      </c>
      <c r="B51" s="11" t="s">
        <v>62</v>
      </c>
      <c r="C51" s="20">
        <v>193072.4</v>
      </c>
      <c r="D51" s="20">
        <v>193072.4</v>
      </c>
      <c r="E51" s="20">
        <v>172119.7</v>
      </c>
      <c r="F51" s="20">
        <v>172119.7</v>
      </c>
      <c r="G51" s="20">
        <f t="shared" si="2"/>
        <v>0</v>
      </c>
      <c r="H51" s="20">
        <f t="shared" si="3"/>
        <v>100</v>
      </c>
    </row>
    <row r="52" spans="1:8" ht="136.5">
      <c r="A52" s="16">
        <v>41050200</v>
      </c>
      <c r="B52" s="11" t="s">
        <v>30</v>
      </c>
      <c r="C52" s="20">
        <v>255.3</v>
      </c>
      <c r="D52" s="20">
        <v>323.6</v>
      </c>
      <c r="E52" s="20">
        <v>266</v>
      </c>
      <c r="F52" s="20">
        <v>266</v>
      </c>
      <c r="G52" s="20">
        <f t="shared" si="2"/>
        <v>0</v>
      </c>
      <c r="H52" s="20">
        <f t="shared" si="3"/>
        <v>100</v>
      </c>
    </row>
    <row r="53" spans="1:8" ht="384.75" customHeight="1">
      <c r="A53" s="16">
        <v>41050300</v>
      </c>
      <c r="B53" s="11" t="s">
        <v>63</v>
      </c>
      <c r="C53" s="20">
        <v>64640.4</v>
      </c>
      <c r="D53" s="20">
        <v>63145.4</v>
      </c>
      <c r="E53" s="20">
        <v>45928</v>
      </c>
      <c r="F53" s="20">
        <v>40715.6</v>
      </c>
      <c r="G53" s="20">
        <f t="shared" si="2"/>
        <v>-5212.4000000000015</v>
      </c>
      <c r="H53" s="20">
        <f t="shared" si="3"/>
        <v>88.65093189339835</v>
      </c>
    </row>
    <row r="54" spans="1:8" ht="228">
      <c r="A54" s="16">
        <v>41050500</v>
      </c>
      <c r="B54" s="11" t="s">
        <v>71</v>
      </c>
      <c r="C54" s="20"/>
      <c r="D54" s="20">
        <v>825.7</v>
      </c>
      <c r="E54" s="20">
        <v>825.7</v>
      </c>
      <c r="F54" s="20">
        <v>825.7</v>
      </c>
      <c r="G54" s="20">
        <f t="shared" si="2"/>
        <v>0</v>
      </c>
      <c r="H54" s="20">
        <f t="shared" si="3"/>
        <v>100</v>
      </c>
    </row>
    <row r="55" spans="1:8" ht="296.25">
      <c r="A55" s="16">
        <v>41050700</v>
      </c>
      <c r="B55" s="11" t="s">
        <v>64</v>
      </c>
      <c r="C55" s="20">
        <v>2771.4</v>
      </c>
      <c r="D55" s="20">
        <v>2771.4</v>
      </c>
      <c r="E55" s="20">
        <v>1900.2</v>
      </c>
      <c r="F55" s="20">
        <v>1811.5</v>
      </c>
      <c r="G55" s="20">
        <f aca="true" t="shared" si="4" ref="G55:G62">F55-E55</f>
        <v>-88.70000000000005</v>
      </c>
      <c r="H55" s="20">
        <f aca="true" t="shared" si="5" ref="H55:H62">IF(E55=0,0,F55/E55*100)</f>
        <v>95.33207030838858</v>
      </c>
    </row>
    <row r="56" spans="1:8" ht="68.25">
      <c r="A56" s="16">
        <v>41051100</v>
      </c>
      <c r="B56" s="11" t="s">
        <v>58</v>
      </c>
      <c r="C56" s="20">
        <v>0</v>
      </c>
      <c r="D56" s="20">
        <v>166.2</v>
      </c>
      <c r="E56" s="20">
        <v>166.2</v>
      </c>
      <c r="F56" s="20">
        <v>166.2</v>
      </c>
      <c r="G56" s="20">
        <f t="shared" si="4"/>
        <v>0</v>
      </c>
      <c r="H56" s="20">
        <f t="shared" si="5"/>
        <v>100</v>
      </c>
    </row>
    <row r="57" spans="1:8" ht="90.75">
      <c r="A57" s="16">
        <v>41051200</v>
      </c>
      <c r="B57" s="11" t="s">
        <v>31</v>
      </c>
      <c r="C57" s="20">
        <v>0</v>
      </c>
      <c r="D57" s="20">
        <v>171.7</v>
      </c>
      <c r="E57" s="20">
        <v>128.8</v>
      </c>
      <c r="F57" s="20">
        <v>128.8</v>
      </c>
      <c r="G57" s="20">
        <f t="shared" si="4"/>
        <v>0</v>
      </c>
      <c r="H57" s="20">
        <f t="shared" si="5"/>
        <v>100</v>
      </c>
    </row>
    <row r="58" spans="1:8" ht="114">
      <c r="A58" s="16">
        <v>41051400</v>
      </c>
      <c r="B58" s="11" t="s">
        <v>59</v>
      </c>
      <c r="C58" s="20">
        <v>0</v>
      </c>
      <c r="D58" s="20">
        <v>1719.3</v>
      </c>
      <c r="E58" s="20">
        <v>1505.9</v>
      </c>
      <c r="F58" s="20">
        <v>1505.9</v>
      </c>
      <c r="G58" s="20">
        <f t="shared" si="4"/>
        <v>0</v>
      </c>
      <c r="H58" s="20">
        <f t="shared" si="5"/>
        <v>100</v>
      </c>
    </row>
    <row r="59" spans="1:8" ht="68.25">
      <c r="A59" s="16">
        <v>41051500</v>
      </c>
      <c r="B59" s="11" t="s">
        <v>32</v>
      </c>
      <c r="C59" s="20">
        <v>1233.3</v>
      </c>
      <c r="D59" s="20">
        <v>1233.3</v>
      </c>
      <c r="E59" s="20">
        <v>925.2</v>
      </c>
      <c r="F59" s="20">
        <v>925.2</v>
      </c>
      <c r="G59" s="20">
        <f t="shared" si="4"/>
        <v>0</v>
      </c>
      <c r="H59" s="20">
        <f t="shared" si="5"/>
        <v>100</v>
      </c>
    </row>
    <row r="60" spans="1:8" ht="90.75">
      <c r="A60" s="16">
        <v>41052000</v>
      </c>
      <c r="B60" s="11" t="s">
        <v>33</v>
      </c>
      <c r="C60" s="20">
        <v>1224</v>
      </c>
      <c r="D60" s="20">
        <v>774.3</v>
      </c>
      <c r="E60" s="20">
        <v>774.3</v>
      </c>
      <c r="F60" s="20">
        <v>774.3</v>
      </c>
      <c r="G60" s="20">
        <f t="shared" si="4"/>
        <v>0</v>
      </c>
      <c r="H60" s="20">
        <f t="shared" si="5"/>
        <v>100</v>
      </c>
    </row>
    <row r="61" spans="1:8" ht="27.75">
      <c r="A61" s="16">
        <v>41053900</v>
      </c>
      <c r="B61" s="11" t="s">
        <v>34</v>
      </c>
      <c r="C61" s="20">
        <v>105.7</v>
      </c>
      <c r="D61" s="20">
        <v>337.2</v>
      </c>
      <c r="E61" s="20">
        <v>316.7</v>
      </c>
      <c r="F61" s="20">
        <v>316.3</v>
      </c>
      <c r="G61" s="20">
        <f t="shared" si="4"/>
        <v>-0.39999999999997726</v>
      </c>
      <c r="H61" s="20">
        <f t="shared" si="5"/>
        <v>99.87369750552574</v>
      </c>
    </row>
    <row r="62" spans="1:8" s="7" customFormat="1" ht="27">
      <c r="A62" s="36" t="s">
        <v>42</v>
      </c>
      <c r="B62" s="37"/>
      <c r="C62" s="21">
        <f>C42+C43</f>
        <v>586491.2999999999</v>
      </c>
      <c r="D62" s="21">
        <f>D42+D43</f>
        <v>628108.8999999999</v>
      </c>
      <c r="E62" s="21">
        <f>E42+E43</f>
        <v>504582.60000000003</v>
      </c>
      <c r="F62" s="21">
        <f>F42+F43</f>
        <v>501779.4</v>
      </c>
      <c r="G62" s="21">
        <f t="shared" si="4"/>
        <v>-2803.2000000000116</v>
      </c>
      <c r="H62" s="21">
        <f t="shared" si="5"/>
        <v>99.44445171117671</v>
      </c>
    </row>
    <row r="63" spans="1:8" ht="27">
      <c r="A63" s="38" t="s">
        <v>43</v>
      </c>
      <c r="B63" s="39"/>
      <c r="C63" s="39"/>
      <c r="D63" s="39"/>
      <c r="E63" s="39"/>
      <c r="F63" s="39"/>
      <c r="G63" s="39"/>
      <c r="H63" s="40"/>
    </row>
    <row r="64" spans="1:8" s="5" customFormat="1" ht="27">
      <c r="A64" s="15">
        <v>10000000</v>
      </c>
      <c r="B64" s="17" t="s">
        <v>4</v>
      </c>
      <c r="C64" s="19">
        <v>95.5</v>
      </c>
      <c r="D64" s="19">
        <v>95.5</v>
      </c>
      <c r="E64" s="19">
        <v>67.4</v>
      </c>
      <c r="F64" s="19">
        <v>100.7</v>
      </c>
      <c r="G64" s="19">
        <f aca="true" t="shared" si="6" ref="G64:G82">F64-E64</f>
        <v>33.3</v>
      </c>
      <c r="H64" s="19">
        <f aca="true" t="shared" si="7" ref="H64:H82">IF(E64=0,0,F64/E64*100)</f>
        <v>149.40652818991097</v>
      </c>
    </row>
    <row r="65" spans="1:8" s="5" customFormat="1" ht="27">
      <c r="A65" s="15">
        <v>19000000</v>
      </c>
      <c r="B65" s="18" t="s">
        <v>44</v>
      </c>
      <c r="C65" s="19">
        <v>95.5</v>
      </c>
      <c r="D65" s="19">
        <v>95.5</v>
      </c>
      <c r="E65" s="19">
        <v>67.4</v>
      </c>
      <c r="F65" s="19">
        <v>100.7</v>
      </c>
      <c r="G65" s="19">
        <f t="shared" si="6"/>
        <v>33.3</v>
      </c>
      <c r="H65" s="19">
        <f t="shared" si="7"/>
        <v>149.40652818991097</v>
      </c>
    </row>
    <row r="66" spans="1:8" ht="27.75">
      <c r="A66" s="16">
        <v>19010000</v>
      </c>
      <c r="B66" s="11" t="s">
        <v>45</v>
      </c>
      <c r="C66" s="20">
        <v>95.5</v>
      </c>
      <c r="D66" s="20">
        <v>95.5</v>
      </c>
      <c r="E66" s="20">
        <v>67.4</v>
      </c>
      <c r="F66" s="20">
        <v>100.7</v>
      </c>
      <c r="G66" s="20">
        <f t="shared" si="6"/>
        <v>33.3</v>
      </c>
      <c r="H66" s="20">
        <f t="shared" si="7"/>
        <v>149.40652818991097</v>
      </c>
    </row>
    <row r="67" spans="1:8" s="5" customFormat="1" ht="27">
      <c r="A67" s="15">
        <v>20000000</v>
      </c>
      <c r="B67" s="17" t="s">
        <v>16</v>
      </c>
      <c r="C67" s="19">
        <v>10653.7</v>
      </c>
      <c r="D67" s="19">
        <v>10653.7</v>
      </c>
      <c r="E67" s="19">
        <v>8067.5</v>
      </c>
      <c r="F67" s="19">
        <v>20194.7</v>
      </c>
      <c r="G67" s="19">
        <f t="shared" si="6"/>
        <v>12127.2</v>
      </c>
      <c r="H67" s="19">
        <f t="shared" si="7"/>
        <v>250.3216609854354</v>
      </c>
    </row>
    <row r="68" spans="1:8" s="5" customFormat="1" ht="27">
      <c r="A68" s="15">
        <v>24000000</v>
      </c>
      <c r="B68" s="18" t="s">
        <v>24</v>
      </c>
      <c r="C68" s="19">
        <f>SUM(C69:C70)</f>
        <v>857</v>
      </c>
      <c r="D68" s="19">
        <f>SUM(D69:D70)</f>
        <v>857</v>
      </c>
      <c r="E68" s="19">
        <f>SUM(E69:E70)</f>
        <v>720</v>
      </c>
      <c r="F68" s="19">
        <f>SUM(F69:F70)</f>
        <v>842.3000000000001</v>
      </c>
      <c r="G68" s="19">
        <f t="shared" si="6"/>
        <v>122.30000000000007</v>
      </c>
      <c r="H68" s="19">
        <f t="shared" si="7"/>
        <v>116.98611111111113</v>
      </c>
    </row>
    <row r="69" spans="1:8" ht="27.75">
      <c r="A69" s="16">
        <v>24060000</v>
      </c>
      <c r="B69" s="11" t="s">
        <v>19</v>
      </c>
      <c r="C69" s="20">
        <v>7</v>
      </c>
      <c r="D69" s="20">
        <v>7</v>
      </c>
      <c r="E69" s="20">
        <v>5</v>
      </c>
      <c r="F69" s="20">
        <v>7.7</v>
      </c>
      <c r="G69" s="20">
        <f t="shared" si="6"/>
        <v>2.7</v>
      </c>
      <c r="H69" s="20">
        <f t="shared" si="7"/>
        <v>154</v>
      </c>
    </row>
    <row r="70" spans="1:8" ht="45">
      <c r="A70" s="16">
        <v>24170000</v>
      </c>
      <c r="B70" s="11" t="s">
        <v>46</v>
      </c>
      <c r="C70" s="20">
        <v>850</v>
      </c>
      <c r="D70" s="20">
        <v>850</v>
      </c>
      <c r="E70" s="20">
        <v>715</v>
      </c>
      <c r="F70" s="20">
        <v>834.6</v>
      </c>
      <c r="G70" s="20">
        <f t="shared" si="6"/>
        <v>119.60000000000002</v>
      </c>
      <c r="H70" s="20">
        <f t="shared" si="7"/>
        <v>116.72727272727272</v>
      </c>
    </row>
    <row r="71" spans="1:8" s="5" customFormat="1" ht="27">
      <c r="A71" s="15">
        <v>25000000</v>
      </c>
      <c r="B71" s="9" t="s">
        <v>47</v>
      </c>
      <c r="C71" s="19">
        <v>9796.7</v>
      </c>
      <c r="D71" s="19">
        <v>9796.7</v>
      </c>
      <c r="E71" s="19">
        <v>7347.5</v>
      </c>
      <c r="F71" s="19">
        <v>19352.4</v>
      </c>
      <c r="G71" s="19">
        <f t="shared" si="6"/>
        <v>12004.900000000001</v>
      </c>
      <c r="H71" s="19">
        <f t="shared" si="7"/>
        <v>263.38754678462067</v>
      </c>
    </row>
    <row r="72" spans="1:8" ht="68.25">
      <c r="A72" s="16">
        <v>25010000</v>
      </c>
      <c r="B72" s="11" t="s">
        <v>48</v>
      </c>
      <c r="C72" s="20">
        <v>9796.7</v>
      </c>
      <c r="D72" s="20">
        <v>9796.7</v>
      </c>
      <c r="E72" s="20">
        <v>7347.5</v>
      </c>
      <c r="F72" s="20">
        <v>6746.8</v>
      </c>
      <c r="G72" s="20">
        <f t="shared" si="6"/>
        <v>-600.6999999999998</v>
      </c>
      <c r="H72" s="20">
        <f t="shared" si="7"/>
        <v>91.82443007825792</v>
      </c>
    </row>
    <row r="73" spans="1:8" ht="45">
      <c r="A73" s="16">
        <v>25020000</v>
      </c>
      <c r="B73" s="11" t="s">
        <v>49</v>
      </c>
      <c r="C73" s="20">
        <v>0</v>
      </c>
      <c r="D73" s="20">
        <v>0</v>
      </c>
      <c r="E73" s="20">
        <v>0</v>
      </c>
      <c r="F73" s="20">
        <v>12605.6</v>
      </c>
      <c r="G73" s="20">
        <f t="shared" si="6"/>
        <v>12605.6</v>
      </c>
      <c r="H73" s="20">
        <f t="shared" si="7"/>
        <v>0</v>
      </c>
    </row>
    <row r="74" spans="1:8" s="5" customFormat="1" ht="27">
      <c r="A74" s="15">
        <v>30000000</v>
      </c>
      <c r="B74" s="17" t="s">
        <v>50</v>
      </c>
      <c r="C74" s="19">
        <f aca="true" t="shared" si="8" ref="C74:F75">C75</f>
        <v>1705</v>
      </c>
      <c r="D74" s="19">
        <f t="shared" si="8"/>
        <v>1705</v>
      </c>
      <c r="E74" s="19">
        <f t="shared" si="8"/>
        <v>1344.8</v>
      </c>
      <c r="F74" s="19">
        <f t="shared" si="8"/>
        <v>1944.5</v>
      </c>
      <c r="G74" s="19">
        <f t="shared" si="6"/>
        <v>599.7</v>
      </c>
      <c r="H74" s="19">
        <f t="shared" si="7"/>
        <v>144.59399167162402</v>
      </c>
    </row>
    <row r="75" spans="1:8" s="5" customFormat="1" ht="45">
      <c r="A75" s="15">
        <v>33000000</v>
      </c>
      <c r="B75" s="9" t="s">
        <v>51</v>
      </c>
      <c r="C75" s="19">
        <f t="shared" si="8"/>
        <v>1705</v>
      </c>
      <c r="D75" s="19">
        <f t="shared" si="8"/>
        <v>1705</v>
      </c>
      <c r="E75" s="19">
        <f t="shared" si="8"/>
        <v>1344.8</v>
      </c>
      <c r="F75" s="19">
        <f t="shared" si="8"/>
        <v>1944.5</v>
      </c>
      <c r="G75" s="19">
        <f t="shared" si="6"/>
        <v>599.7</v>
      </c>
      <c r="H75" s="19">
        <f t="shared" si="7"/>
        <v>144.59399167162402</v>
      </c>
    </row>
    <row r="76" spans="1:8" ht="27.75">
      <c r="A76" s="16">
        <v>33010000</v>
      </c>
      <c r="B76" s="11" t="s">
        <v>52</v>
      </c>
      <c r="C76" s="20">
        <v>1705</v>
      </c>
      <c r="D76" s="20">
        <v>1705</v>
      </c>
      <c r="E76" s="20">
        <v>1344.8</v>
      </c>
      <c r="F76" s="20">
        <v>1944.5</v>
      </c>
      <c r="G76" s="20">
        <f t="shared" si="6"/>
        <v>599.7</v>
      </c>
      <c r="H76" s="20">
        <f t="shared" si="7"/>
        <v>144.59399167162402</v>
      </c>
    </row>
    <row r="77" spans="1:8" s="7" customFormat="1" ht="27">
      <c r="A77" s="41" t="s">
        <v>60</v>
      </c>
      <c r="B77" s="42"/>
      <c r="C77" s="21">
        <v>12454.2</v>
      </c>
      <c r="D77" s="21">
        <v>12454.2</v>
      </c>
      <c r="E77" s="21">
        <v>9479.7</v>
      </c>
      <c r="F77" s="21">
        <v>22240</v>
      </c>
      <c r="G77" s="21">
        <f t="shared" si="6"/>
        <v>12760.3</v>
      </c>
      <c r="H77" s="21">
        <f t="shared" si="7"/>
        <v>234.60658037701614</v>
      </c>
    </row>
    <row r="78" spans="1:8" s="5" customFormat="1" ht="27">
      <c r="A78" s="15">
        <v>40000000</v>
      </c>
      <c r="B78" s="17" t="s">
        <v>25</v>
      </c>
      <c r="C78" s="19">
        <v>0</v>
      </c>
      <c r="D78" s="19">
        <v>1477.8</v>
      </c>
      <c r="E78" s="19">
        <v>1477.8</v>
      </c>
      <c r="F78" s="19">
        <v>1477.8</v>
      </c>
      <c r="G78" s="19">
        <f t="shared" si="6"/>
        <v>0</v>
      </c>
      <c r="H78" s="19">
        <f t="shared" si="7"/>
        <v>100</v>
      </c>
    </row>
    <row r="79" spans="1:8" s="5" customFormat="1" ht="45">
      <c r="A79" s="15">
        <v>41050000</v>
      </c>
      <c r="B79" s="9" t="s">
        <v>29</v>
      </c>
      <c r="C79" s="19">
        <v>0</v>
      </c>
      <c r="D79" s="19">
        <v>1477.8</v>
      </c>
      <c r="E79" s="19">
        <v>1477.8</v>
      </c>
      <c r="F79" s="19">
        <v>1477.8</v>
      </c>
      <c r="G79" s="19">
        <f t="shared" si="6"/>
        <v>0</v>
      </c>
      <c r="H79" s="19">
        <f t="shared" si="7"/>
        <v>100</v>
      </c>
    </row>
    <row r="80" spans="1:8" ht="45">
      <c r="A80" s="16">
        <v>41053600</v>
      </c>
      <c r="B80" s="11" t="s">
        <v>61</v>
      </c>
      <c r="C80" s="20">
        <v>0</v>
      </c>
      <c r="D80" s="20">
        <v>1477.8</v>
      </c>
      <c r="E80" s="20">
        <v>1477.8</v>
      </c>
      <c r="F80" s="20">
        <v>1477.8</v>
      </c>
      <c r="G80" s="20">
        <f t="shared" si="6"/>
        <v>0</v>
      </c>
      <c r="H80" s="20">
        <f t="shared" si="7"/>
        <v>100</v>
      </c>
    </row>
    <row r="81" spans="1:8" ht="27">
      <c r="A81" s="36" t="s">
        <v>65</v>
      </c>
      <c r="B81" s="37"/>
      <c r="C81" s="21">
        <f>C64+C67+C74+C78</f>
        <v>12454.2</v>
      </c>
      <c r="D81" s="21">
        <f>D64+D67+D74+D78</f>
        <v>13932</v>
      </c>
      <c r="E81" s="21">
        <v>10957.6</v>
      </c>
      <c r="F81" s="21">
        <v>23717.8</v>
      </c>
      <c r="G81" s="21">
        <f t="shared" si="6"/>
        <v>12760.199999999999</v>
      </c>
      <c r="H81" s="21">
        <f t="shared" si="7"/>
        <v>216.4506826312331</v>
      </c>
    </row>
    <row r="82" spans="1:8" ht="27">
      <c r="A82" s="36" t="s">
        <v>66</v>
      </c>
      <c r="B82" s="37"/>
      <c r="C82" s="21">
        <f>C81+C62</f>
        <v>598945.4999999999</v>
      </c>
      <c r="D82" s="21">
        <f>D81+D62</f>
        <v>642040.8999999999</v>
      </c>
      <c r="E82" s="21">
        <f>E81+E62</f>
        <v>515540.2</v>
      </c>
      <c r="F82" s="21">
        <f>F81+F62</f>
        <v>525497.2000000001</v>
      </c>
      <c r="G82" s="21">
        <f t="shared" si="6"/>
        <v>9957.000000000058</v>
      </c>
      <c r="H82" s="21">
        <f t="shared" si="7"/>
        <v>101.93137218009383</v>
      </c>
    </row>
  </sheetData>
  <sheetProtection/>
  <mergeCells count="8">
    <mergeCell ref="A9:H9"/>
    <mergeCell ref="A62:B62"/>
    <mergeCell ref="A63:H63"/>
    <mergeCell ref="A77:B77"/>
    <mergeCell ref="A82:B82"/>
    <mergeCell ref="A81:B81"/>
    <mergeCell ref="A42:B42"/>
    <mergeCell ref="A13:H13"/>
  </mergeCells>
  <printOptions/>
  <pageMargins left="0.984251968503937" right="0.1968503937007874" top="0.5905511811023623" bottom="0.3937007874015748" header="0" footer="0"/>
  <pageSetup fitToHeight="500" horizontalDpi="600" verticalDpi="600" orientation="portrait" paperSize="9" scale="49" r:id="rId1"/>
  <rowBreaks count="3" manualBreakCount="3">
    <brk id="32" max="7" man="1"/>
    <brk id="52" max="7" man="1"/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2018-10-25T10:35:31Z</cp:lastPrinted>
  <dcterms:created xsi:type="dcterms:W3CDTF">2018-04-18T11:58:44Z</dcterms:created>
  <dcterms:modified xsi:type="dcterms:W3CDTF">2018-12-22T10:27:15Z</dcterms:modified>
  <cp:category/>
  <cp:version/>
  <cp:contentType/>
  <cp:contentStatus/>
</cp:coreProperties>
</file>